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8_{539B5617-9F1A-4F59-9EFC-F319AAD695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ndhabung" sheetId="8" r:id="rId1"/>
    <sheet name="Überblick" sheetId="4" r:id="rId2"/>
    <sheet name="Erläuterung Faktoren" sheetId="7" r:id="rId3"/>
    <sheet name="Berechnung" sheetId="5" r:id="rId4"/>
    <sheet name="Graphische Darstellung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F19" i="5" l="1"/>
  <c r="E19" i="5"/>
  <c r="C19" i="5"/>
  <c r="C37" i="5" s="1"/>
  <c r="X11" i="5" l="1"/>
  <c r="X8" i="5"/>
  <c r="Y8" i="5"/>
  <c r="Z8" i="5"/>
  <c r="AA8" i="5"/>
  <c r="AB8" i="5"/>
  <c r="X9" i="5"/>
  <c r="Y9" i="5"/>
  <c r="Z9" i="5"/>
  <c r="AA9" i="5"/>
  <c r="AB9" i="5"/>
  <c r="X10" i="5"/>
  <c r="Y10" i="5"/>
  <c r="Z10" i="5"/>
  <c r="AA10" i="5"/>
  <c r="AB10" i="5"/>
  <c r="Y11" i="5"/>
  <c r="Z11" i="5"/>
  <c r="AA11" i="5"/>
  <c r="AB11" i="5"/>
  <c r="X12" i="5"/>
  <c r="Y12" i="5"/>
  <c r="Z12" i="5"/>
  <c r="AA12" i="5"/>
  <c r="AB12" i="5"/>
  <c r="X13" i="5"/>
  <c r="Y13" i="5"/>
  <c r="Z13" i="5"/>
  <c r="AA13" i="5"/>
  <c r="AB13" i="5"/>
  <c r="Y14" i="5"/>
  <c r="AB14" i="5"/>
  <c r="Y15" i="5"/>
  <c r="AB15" i="5"/>
  <c r="X17" i="5"/>
  <c r="Y17" i="5"/>
  <c r="Z17" i="5"/>
  <c r="AA17" i="5"/>
  <c r="AB17" i="5"/>
  <c r="X18" i="5"/>
  <c r="Y18" i="5"/>
  <c r="Z18" i="5"/>
  <c r="AA18" i="5"/>
  <c r="AB18" i="5"/>
  <c r="X20" i="5"/>
  <c r="Y20" i="5"/>
  <c r="Z20" i="5"/>
  <c r="AA20" i="5"/>
  <c r="AB20" i="5"/>
  <c r="X21" i="5"/>
  <c r="Y21" i="5"/>
  <c r="Z21" i="5"/>
  <c r="AA21" i="5"/>
  <c r="AB21" i="5"/>
  <c r="X22" i="5"/>
  <c r="Y22" i="5"/>
  <c r="Z22" i="5"/>
  <c r="AA22" i="5"/>
  <c r="AB22" i="5"/>
  <c r="Y23" i="5"/>
  <c r="AB23" i="5"/>
  <c r="AC8" i="5"/>
  <c r="P46" i="5"/>
  <c r="P37" i="5"/>
  <c r="P49" i="5" s="1"/>
  <c r="AA23" i="5" s="1"/>
  <c r="O46" i="5"/>
  <c r="O49" i="5" s="1"/>
  <c r="Z23" i="5" s="1"/>
  <c r="O37" i="5"/>
  <c r="M46" i="5"/>
  <c r="M37" i="5"/>
  <c r="F46" i="5"/>
  <c r="AA14" i="5" s="1"/>
  <c r="F37" i="5"/>
  <c r="E46" i="5"/>
  <c r="E37" i="5"/>
  <c r="C46" i="5"/>
  <c r="X14" i="5" s="1"/>
  <c r="R46" i="5"/>
  <c r="H46" i="5"/>
  <c r="AC14" i="5" s="1"/>
  <c r="R37" i="5"/>
  <c r="H37" i="5"/>
  <c r="W23" i="5"/>
  <c r="AC22" i="5"/>
  <c r="W22" i="5"/>
  <c r="AC21" i="5"/>
  <c r="W21" i="5"/>
  <c r="AC20" i="5"/>
  <c r="W20" i="5"/>
  <c r="AC18" i="5"/>
  <c r="W18" i="5"/>
  <c r="AC17" i="5"/>
  <c r="W17" i="5"/>
  <c r="W15" i="5"/>
  <c r="W14" i="5"/>
  <c r="AC13" i="5"/>
  <c r="W13" i="5"/>
  <c r="AC12" i="5"/>
  <c r="W12" i="5"/>
  <c r="AC11" i="5"/>
  <c r="W11" i="5"/>
  <c r="AC10" i="5"/>
  <c r="W10" i="5"/>
  <c r="AC9" i="5"/>
  <c r="W9" i="5"/>
  <c r="W8" i="5"/>
  <c r="M49" i="5" l="1"/>
  <c r="X23" i="5" s="1"/>
  <c r="E49" i="5"/>
  <c r="E61" i="5" s="1"/>
  <c r="R49" i="5"/>
  <c r="AC23" i="5" s="1"/>
  <c r="F49" i="5"/>
  <c r="Z14" i="5"/>
  <c r="C49" i="5"/>
  <c r="H49" i="5"/>
  <c r="Z15" i="5" l="1"/>
  <c r="F61" i="5"/>
  <c r="AA15" i="5"/>
  <c r="C61" i="5"/>
  <c r="X15" i="5"/>
  <c r="AC15" i="5"/>
</calcChain>
</file>

<file path=xl/sharedStrings.xml><?xml version="1.0" encoding="utf-8"?>
<sst xmlns="http://schemas.openxmlformats.org/spreadsheetml/2006/main" count="140" uniqueCount="92">
  <si>
    <t>Nebenkosten</t>
  </si>
  <si>
    <t>Liefergebühren</t>
  </si>
  <si>
    <t>Plattformgebühren</t>
  </si>
  <si>
    <t>Fördermittel</t>
  </si>
  <si>
    <t>Kaufmännische Angestellte</t>
  </si>
  <si>
    <t>Lagerist/Kommissionierer</t>
  </si>
  <si>
    <t>Summe Fixkosten pro Monat</t>
  </si>
  <si>
    <t>Spritverbrauch pro 100km</t>
  </si>
  <si>
    <t>Benzinkosten pro Liter</t>
  </si>
  <si>
    <t>Gesamt-km für alle Touren pro Woche</t>
  </si>
  <si>
    <t>Summe variable Kosten pro Monat</t>
  </si>
  <si>
    <t>Summe fixe Einnahmen pro Monat</t>
  </si>
  <si>
    <t>Pauschalen</t>
  </si>
  <si>
    <t>Summe variable Einnahmen pro Monat</t>
  </si>
  <si>
    <t>GESAMTKOSTEN</t>
  </si>
  <si>
    <t>GESAMTEINNAHMEN</t>
  </si>
  <si>
    <t>Umsatz Produktverkauf</t>
  </si>
  <si>
    <t>Personal</t>
  </si>
  <si>
    <t>Fuhrpark</t>
  </si>
  <si>
    <t>Fahrtkosten</t>
  </si>
  <si>
    <t>Rechts- und Steuerberatung</t>
  </si>
  <si>
    <t>Miete/Pacht</t>
  </si>
  <si>
    <t>Gebäude</t>
  </si>
  <si>
    <t>Fahrer</t>
  </si>
  <si>
    <t>Koordinator</t>
  </si>
  <si>
    <t>Leasingrate/Miete</t>
  </si>
  <si>
    <t>Versicherung</t>
  </si>
  <si>
    <t>Wartung</t>
  </si>
  <si>
    <t>Öffentlichkeitsarbeit</t>
  </si>
  <si>
    <t>Anzahl Kunden</t>
  </si>
  <si>
    <t>Nötiger Umsatz pro Kunde zur Kostendeckung</t>
  </si>
  <si>
    <t>Legende:</t>
  </si>
  <si>
    <t>hier bitte nichts eintragen</t>
  </si>
  <si>
    <t>Erfahrungswerte</t>
  </si>
  <si>
    <t>Szenario 2</t>
  </si>
  <si>
    <t>Szenario 1</t>
  </si>
  <si>
    <t>Quelle</t>
  </si>
  <si>
    <t>Median der monatlichen Bruttoarbeitsentgelte von sozialversicherungspflichtig Vollbeschäftigten, Quelle: Bundesagentur für Arbeit 2016</t>
  </si>
  <si>
    <t>https://www.benzinpreis.de/preise-deutschland.phtml</t>
  </si>
  <si>
    <t>https://logistra.de/fachmagazin/fachartikel/sprinter-moderner-klassiker-14579.html</t>
  </si>
  <si>
    <t>Abschreibebetrag Fahrzeug (bei Kauf)</t>
  </si>
  <si>
    <t>Kaufpreis Fahrzeug</t>
  </si>
  <si>
    <t>Szenario 0</t>
  </si>
  <si>
    <t>Kostenfaktor - Kosten pro Monat</t>
  </si>
  <si>
    <t>Einnahmequelle - Einnahmen pro Monat</t>
  </si>
  <si>
    <t>Kostenfaktoren</t>
  </si>
  <si>
    <t>Erläuterung</t>
  </si>
  <si>
    <t>Monatliches Bruttoarbeitsentgelt für Fahrpersonal. Zur Auslieferung der Waren werden Fahrer*innen benötigt. Neben der je nach Fahrzeug möglicherweise nötigen Führerscheinklasse sind auch Krankheits- und Urlaubstage und daher Doppelbesetzungen beim Personal  zu berücksichtigen (bspw. auf Aushilfsbasis).</t>
  </si>
  <si>
    <t>Monatliches Bruttoarbeitsentgelt für eine/n kaufmännischen Angestellte/n. Kaufmännisches Personal wird für die Abwicklung des Rechnungswesens und der Bearbeitung der Bestellungen benötigt.</t>
  </si>
  <si>
    <t xml:space="preserve">Monatliches Bruttoarbeitsentgelt für eine/n Lager-/Kommissionierkraft. Diese wird zur Zusammenstellung der Bestellungen und ggf. zur Einlagerung/Verwaltung des Lagers benötigt. </t>
  </si>
  <si>
    <t>Einnahmefaktoren</t>
  </si>
  <si>
    <t>Wirtschaftlichkeits-Kennzahlen</t>
  </si>
  <si>
    <t>Mercedes Sprinter, Haftpflicht+Vollkasko; https://www.autokosten.net/mercedes/sprinter-kombi/sprinter-kombi-316-cdi/sprinter-906-kombi-04-06-07-13_46/versicherung</t>
  </si>
  <si>
    <t>https://carwiki.de/mercedes-sprinter-inspektion/</t>
  </si>
  <si>
    <t>Kosten für Eigenentwicklung oder Anpassung bestehender Lösung</t>
  </si>
  <si>
    <t>einmalige Kosten für einen IT-Dienstleister, der die Online-Plattform neu konzipiert oder eine bestehende Software-Lösung individuell anpasst</t>
  </si>
  <si>
    <t>Software-Kosten</t>
  </si>
  <si>
    <t>Softwarekosten</t>
  </si>
  <si>
    <t>Kosten, die für die Nutzung von Software anfallen</t>
  </si>
  <si>
    <t>dazugehörige Nebenkosten (Strom, Wasser, Heizung, etc.)</t>
  </si>
  <si>
    <t>ggf. Kosten für einen Fachjuristen, in jedem Fall jedoch für einen Steuerberater</t>
  </si>
  <si>
    <t>Eine Logistikinitiative muss auch über Räumlichkeiten verfügen, bspw. über ein Büro, ein Lager oder auch eine oder mehrere Garagen.</t>
  </si>
  <si>
    <t>Einnahmen, die durch öffentliche Fördermittel entstehen. Zu beachten ist hierbei der Förderzeitraum, d.h. ein Szenario sollte dringend ohne Fördermittel als Einnahmequelle gerechnet werden, um ein Gefühl für die langfristige Einnahme-Ausgaben-Situation zu bekommen.</t>
  </si>
  <si>
    <t>Einnahmen, die durch Gebühren entstehen, die von den Endkund*innen für die Lieferung erhoben werden.</t>
  </si>
  <si>
    <t>Einnahmen, die durch den Verkauf der Produkte entstehen (Einkaufspreis + Handelsspanne).</t>
  </si>
  <si>
    <t>Einnahmen, die durch Gebühren entstehen, die von den Endkund*innen für die Nutzung des Online-Shops erhoben werden.</t>
  </si>
  <si>
    <r>
      <t xml:space="preserve">Anzahl </t>
    </r>
    <r>
      <rPr>
        <u/>
        <sz val="10"/>
        <color theme="1"/>
        <rFont val="Calibri"/>
        <family val="2"/>
        <scheme val="minor"/>
      </rPr>
      <t>aktiver</t>
    </r>
    <r>
      <rPr>
        <sz val="10"/>
        <color theme="1"/>
        <rFont val="Calibri"/>
        <family val="2"/>
        <scheme val="minor"/>
      </rPr>
      <t xml:space="preserve"> Kunden</t>
    </r>
  </si>
  <si>
    <t>Notwendiger durchschnittlicher Umsatz pro Kunde, damit die Logistikinitiative kostendeckend wirtschaften kann.</t>
  </si>
  <si>
    <t>Monatliche Kosten für die Bereitstellung der Fahrzeuge (bei Leasing oder Miete)</t>
  </si>
  <si>
    <t>Gewerblich genutzte Fahrzeuge können über 6 Jahre abgeschrieben werden. Insofern werden die Anschaffungskosten durch 6 Jahre geteilt - dieser Betrag wird bei der Berechnung als Ausgabe für die Anschaffung der Fahrzeuge berücksichtigt.</t>
  </si>
  <si>
    <t>Kosten für die Kfz-Versicherung (Haftpflicht, evtl. Teil- oder Vollkasko)</t>
  </si>
  <si>
    <t>Kosten für Fahrzeug-Service, Reifen, Waschanlage, etc.</t>
  </si>
  <si>
    <t>Kosten, die für die Öffentlichkeitsarbeit anfallen; in der Regel durch einen externen Dienstleister wie eine Werbeagentur; hierunter sind auch Produktkataloge, -flyer, Fahrzeugbeklebung, etc. zu zählen.</t>
  </si>
  <si>
    <t>Durchschnittlicher Spritverbrauch der Fahrzeuge zur Hochrechnung der anfallenden Spritkosten.</t>
  </si>
  <si>
    <t>Zu fahrende km pro Woche zur Bedienung aller Touren.</t>
  </si>
  <si>
    <t>Aktueller Spritpreis</t>
  </si>
  <si>
    <t>Anschaffungskosten der Fahrzeuge zur Berechnung des Abschreibebetrags.</t>
  </si>
  <si>
    <t xml:space="preserve">Zur ggf. Abholung der Waren bei den Erzeugern und zur Auslieferung der Waren an die Endkund*innen werden ein oder mehrere Fahrzeuge benötigt. Diese können variieren - vom Sprinter bis hin zum LKW (3,5t - 12t). </t>
  </si>
  <si>
    <t>feste Abonnement-Beträge oder pauschale Aufschläge, die nicht als Liefer- oder Plattformgebühr aufgeschlagen werden.</t>
  </si>
  <si>
    <t>IT</t>
  </si>
  <si>
    <t>Als Logistikinitiative fallen eine Summe an Tätigkeiten an, die von dem im Folgenden beschriebenen Fachpersonal zu erledigen sind. Dabei können natürlich Stellen auch in Personalunion besetzt werden.</t>
  </si>
  <si>
    <t>Monatliches Bruttoarbeitsentgelt für eine Koordinationsstelle. Ggf. anteilig/in Teilzeit.</t>
  </si>
  <si>
    <t>Grundsätzlich ist hierbei zu entscheiden, ob eine eigene Lösung entwickelt, eine am Markt vorhandene Lösung genutzt und ggf. angepasst oder eine open-source-Lösung verwendet werden soll.  Die Kostenspanne kann hier durchaus sehr groß sein. Ggf. fallen diese Art von Kosten auch inhouse an, d.h. wenn entsprechendes Personal vorhanden.</t>
  </si>
  <si>
    <t>Kaltmiete für alle relevanten Flächen</t>
  </si>
  <si>
    <t>Mercedes Sprinter, ohne Kühlung, ohne evtl. Umbaukosten; https://www.autoscout24.de/lst/mercedes-benz/sprinter</t>
  </si>
  <si>
    <t>Mercedes Sprinter; https://www.leasingmarkt.de/listing?v=2&amp;nc=1&amp;tgb=1&amp;mn=62&amp;nutz=1&amp;sort=popularity</t>
  </si>
  <si>
    <t>Erstaustattung Hardware</t>
  </si>
  <si>
    <t>ggf. wird Hardware benötigt, wie PCs, Bildschirme, Tastaturen, Kasse, Server, etc.</t>
  </si>
  <si>
    <t>Server-/Domainkosten, Hosting</t>
  </si>
  <si>
    <t>Kosten für die Website und die E-Mail-Adressen, Kosten für einen IT-Dienstleister, der die Plattform betreut, Fehler behebt, Updates erstellt, etc.</t>
  </si>
  <si>
    <t>https://www.ionos.de/hosting/webhosting</t>
  </si>
  <si>
    <t>1 Arbeitsplatz bestehend aus Notebook; Bildschirm, Tastatur, Maus, Telefon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</si>
</sst>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81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0" xfId="0" applyFont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3" borderId="1" xfId="0" applyFill="1" applyBorder="1"/>
    <xf numFmtId="0" fontId="0" fillId="3" borderId="2" xfId="0" applyFill="1" applyBorder="1"/>
    <xf numFmtId="0" fontId="2" fillId="4" borderId="5" xfId="0" applyFont="1" applyFill="1" applyBorder="1"/>
    <xf numFmtId="43" fontId="0" fillId="3" borderId="2" xfId="1" applyFont="1" applyFill="1" applyBorder="1"/>
    <xf numFmtId="43" fontId="0" fillId="3" borderId="1" xfId="1" applyFont="1" applyFill="1" applyBorder="1"/>
    <xf numFmtId="43" fontId="0" fillId="3" borderId="0" xfId="1" applyFont="1" applyFill="1"/>
    <xf numFmtId="43" fontId="2" fillId="3" borderId="6" xfId="1" applyFont="1" applyFill="1" applyBorder="1"/>
    <xf numFmtId="43" fontId="2" fillId="3" borderId="1" xfId="1" applyFont="1" applyFill="1" applyBorder="1"/>
    <xf numFmtId="43" fontId="2" fillId="4" borderId="6" xfId="1" applyFont="1" applyFill="1" applyBorder="1"/>
    <xf numFmtId="43" fontId="0" fillId="4" borderId="0" xfId="1" applyFont="1" applyFill="1" applyBorder="1"/>
    <xf numFmtId="43" fontId="2" fillId="4" borderId="0" xfId="1" applyFont="1" applyFill="1" applyBorder="1"/>
    <xf numFmtId="43" fontId="0" fillId="4" borderId="0" xfId="1" applyFont="1" applyFill="1"/>
    <xf numFmtId="43" fontId="0" fillId="4" borderId="6" xfId="1" applyFont="1" applyFill="1" applyBorder="1"/>
    <xf numFmtId="43" fontId="0" fillId="2" borderId="0" xfId="1" applyFont="1" applyFill="1"/>
    <xf numFmtId="43" fontId="2" fillId="3" borderId="5" xfId="1" applyFont="1" applyFill="1" applyBorder="1"/>
    <xf numFmtId="43" fontId="2" fillId="4" borderId="1" xfId="1" applyFont="1" applyFill="1" applyBorder="1"/>
    <xf numFmtId="43" fontId="2" fillId="4" borderId="5" xfId="1" applyFont="1" applyFill="1" applyBorder="1"/>
    <xf numFmtId="43" fontId="0" fillId="3" borderId="0" xfId="1" applyFont="1" applyFill="1" applyBorder="1"/>
    <xf numFmtId="43" fontId="2" fillId="5" borderId="1" xfId="1" applyFont="1" applyFill="1" applyBorder="1"/>
    <xf numFmtId="0" fontId="0" fillId="5" borderId="0" xfId="0" applyFill="1"/>
    <xf numFmtId="43" fontId="5" fillId="5" borderId="1" xfId="1" applyFont="1" applyFill="1" applyBorder="1"/>
    <xf numFmtId="43" fontId="0" fillId="5" borderId="1" xfId="1" applyFont="1" applyFill="1" applyBorder="1"/>
    <xf numFmtId="43" fontId="2" fillId="5" borderId="0" xfId="1" applyFont="1" applyFill="1"/>
    <xf numFmtId="43" fontId="0" fillId="5" borderId="2" xfId="1" applyFont="1" applyFill="1" applyBorder="1"/>
    <xf numFmtId="43" fontId="0" fillId="5" borderId="0" xfId="1" applyFont="1" applyFill="1"/>
    <xf numFmtId="0" fontId="0" fillId="6" borderId="0" xfId="0" applyFill="1"/>
    <xf numFmtId="0" fontId="2" fillId="6" borderId="0" xfId="0" applyFont="1" applyFill="1"/>
    <xf numFmtId="0" fontId="0" fillId="6" borderId="2" xfId="0" applyFill="1" applyBorder="1"/>
    <xf numFmtId="0" fontId="0" fillId="6" borderId="1" xfId="0" applyFill="1" applyBorder="1"/>
    <xf numFmtId="43" fontId="0" fillId="6" borderId="2" xfId="1" applyFont="1" applyFill="1" applyBorder="1"/>
    <xf numFmtId="43" fontId="0" fillId="6" borderId="1" xfId="1" applyFont="1" applyFill="1" applyBorder="1"/>
    <xf numFmtId="43" fontId="0" fillId="6" borderId="0" xfId="1" applyFont="1" applyFill="1"/>
    <xf numFmtId="43" fontId="2" fillId="6" borderId="7" xfId="1" applyFont="1" applyFill="1" applyBorder="1"/>
    <xf numFmtId="43" fontId="2" fillId="6" borderId="1" xfId="1" applyFont="1" applyFill="1" applyBorder="1"/>
    <xf numFmtId="43" fontId="0" fillId="6" borderId="0" xfId="1" applyFont="1" applyFill="1" applyBorder="1"/>
    <xf numFmtId="43" fontId="2" fillId="6" borderId="0" xfId="1" applyFont="1" applyFill="1"/>
    <xf numFmtId="43" fontId="5" fillId="6" borderId="1" xfId="1" applyFont="1" applyFill="1" applyBorder="1"/>
    <xf numFmtId="43" fontId="2" fillId="5" borderId="6" xfId="1" applyFont="1" applyFill="1" applyBorder="1"/>
    <xf numFmtId="43" fontId="0" fillId="5" borderId="6" xfId="1" applyFont="1" applyFill="1" applyBorder="1"/>
    <xf numFmtId="43" fontId="2" fillId="6" borderId="6" xfId="1" applyFont="1" applyFill="1" applyBorder="1"/>
    <xf numFmtId="43" fontId="2" fillId="6" borderId="0" xfId="1" applyFont="1" applyFill="1" applyBorder="1"/>
    <xf numFmtId="43" fontId="0" fillId="6" borderId="6" xfId="1" applyFont="1" applyFill="1" applyBorder="1"/>
    <xf numFmtId="0" fontId="4" fillId="2" borderId="0" xfId="0" applyFont="1" applyFill="1"/>
    <xf numFmtId="0" fontId="2" fillId="3" borderId="0" xfId="0" applyFont="1" applyFill="1" applyAlignment="1">
      <alignment horizontal="center"/>
    </xf>
    <xf numFmtId="43" fontId="0" fillId="5" borderId="0" xfId="1" applyFont="1" applyFill="1" applyBorder="1"/>
    <xf numFmtId="43" fontId="2" fillId="3" borderId="0" xfId="1" applyFont="1" applyFill="1" applyBorder="1" applyAlignment="1">
      <alignment horizontal="center"/>
    </xf>
    <xf numFmtId="43" fontId="2" fillId="5" borderId="0" xfId="1" applyFont="1" applyFill="1" applyBorder="1"/>
    <xf numFmtId="43" fontId="5" fillId="5" borderId="0" xfId="1" applyFont="1" applyFill="1" applyBorder="1"/>
    <xf numFmtId="43" fontId="4" fillId="5" borderId="1" xfId="1" applyFont="1" applyFill="1" applyBorder="1"/>
    <xf numFmtId="43" fontId="7" fillId="5" borderId="0" xfId="2" applyNumberFormat="1" applyFill="1" applyBorder="1"/>
    <xf numFmtId="0" fontId="6" fillId="2" borderId="0" xfId="0" applyFont="1" applyFill="1"/>
    <xf numFmtId="43" fontId="6" fillId="2" borderId="0" xfId="0" applyNumberFormat="1" applyFont="1" applyFill="1"/>
    <xf numFmtId="0" fontId="0" fillId="2" borderId="0" xfId="0" applyFill="1" applyAlignment="1">
      <alignment vertical="top"/>
    </xf>
    <xf numFmtId="43" fontId="0" fillId="2" borderId="0" xfId="1" applyFont="1" applyFill="1" applyAlignment="1">
      <alignment vertical="top"/>
    </xf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vertical="top"/>
    </xf>
    <xf numFmtId="43" fontId="0" fillId="2" borderId="0" xfId="1" applyFont="1" applyFill="1" applyBorder="1"/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vertical="top" wrapText="1"/>
    </xf>
    <xf numFmtId="0" fontId="9" fillId="5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/>
    </xf>
    <xf numFmtId="0" fontId="9" fillId="2" borderId="11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/>
    </xf>
    <xf numFmtId="0" fontId="9" fillId="2" borderId="13" xfId="0" applyFont="1" applyFill="1" applyBorder="1" applyAlignment="1">
      <alignment vertical="top" wrapText="1"/>
    </xf>
    <xf numFmtId="0" fontId="8" fillId="5" borderId="8" xfId="0" applyFont="1" applyFill="1" applyBorder="1" applyAlignment="1">
      <alignment horizontal="left" vertical="center"/>
    </xf>
    <xf numFmtId="43" fontId="2" fillId="2" borderId="0" xfId="1" applyFont="1" applyFill="1" applyBorder="1"/>
    <xf numFmtId="0" fontId="9" fillId="2" borderId="8" xfId="0" applyFont="1" applyFill="1" applyBorder="1" applyAlignment="1">
      <alignment vertical="top"/>
    </xf>
    <xf numFmtId="0" fontId="9" fillId="2" borderId="9" xfId="0" applyFont="1" applyFill="1" applyBorder="1" applyAlignment="1">
      <alignment vertical="top" wrapText="1"/>
    </xf>
    <xf numFmtId="0" fontId="8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vertical="top" wrapText="1"/>
    </xf>
    <xf numFmtId="0" fontId="9" fillId="2" borderId="14" xfId="0" applyFont="1" applyFill="1" applyBorder="1" applyAlignment="1">
      <alignment vertical="top"/>
    </xf>
    <xf numFmtId="0" fontId="9" fillId="2" borderId="15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 wrapText="1"/>
    </xf>
    <xf numFmtId="0" fontId="2" fillId="7" borderId="0" xfId="0" applyFont="1" applyFill="1"/>
    <xf numFmtId="43" fontId="0" fillId="7" borderId="1" xfId="1" applyFont="1" applyFill="1" applyBorder="1"/>
    <xf numFmtId="43" fontId="2" fillId="7" borderId="1" xfId="1" applyFont="1" applyFill="1" applyBorder="1"/>
    <xf numFmtId="43" fontId="0" fillId="7" borderId="0" xfId="1" applyFont="1" applyFill="1"/>
    <xf numFmtId="43" fontId="2" fillId="7" borderId="0" xfId="1" applyFont="1" applyFill="1"/>
    <xf numFmtId="0" fontId="11" fillId="2" borderId="11" xfId="0" applyFont="1" applyFill="1" applyBorder="1" applyAlignment="1">
      <alignment vertical="top" wrapText="1"/>
    </xf>
    <xf numFmtId="43" fontId="7" fillId="5" borderId="0" xfId="2" applyNumberFormat="1" applyFill="1" applyBorder="1" applyAlignment="1">
      <alignment wrapText="1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3" fontId="2" fillId="3" borderId="3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43" fontId="2" fillId="3" borderId="4" xfId="1" applyFont="1" applyFill="1" applyBorder="1" applyAlignment="1">
      <alignment horizont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9BFF9B"/>
      <color rgb="FFFF99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Zusammensetzung Einnahmen - Ausgaben in Euro/Monat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99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5E22-4C47-9EC9-D91065DF0CA9}"/>
              </c:ext>
            </c:extLst>
          </c:dPt>
          <c:dPt>
            <c:idx val="1"/>
            <c:invertIfNegative val="0"/>
            <c:bubble3D val="0"/>
            <c:spPr>
              <a:solidFill>
                <a:srgbClr val="FF99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5E22-4C47-9EC9-D91065DF0CA9}"/>
              </c:ext>
            </c:extLst>
          </c:dPt>
          <c:dPt>
            <c:idx val="2"/>
            <c:invertIfNegative val="0"/>
            <c:bubble3D val="0"/>
            <c:spPr>
              <a:solidFill>
                <a:srgbClr val="FF99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5E22-4C47-9EC9-D91065DF0CA9}"/>
              </c:ext>
            </c:extLst>
          </c:dPt>
          <c:dPt>
            <c:idx val="3"/>
            <c:invertIfNegative val="0"/>
            <c:bubble3D val="0"/>
            <c:spPr>
              <a:solidFill>
                <a:srgbClr val="FF99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5E22-4C47-9EC9-D91065DF0CA9}"/>
              </c:ext>
            </c:extLst>
          </c:dPt>
          <c:dPt>
            <c:idx val="4"/>
            <c:invertIfNegative val="0"/>
            <c:bubble3D val="0"/>
            <c:spPr>
              <a:solidFill>
                <a:srgbClr val="FF99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5E22-4C47-9EC9-D91065DF0CA9}"/>
              </c:ext>
            </c:extLst>
          </c:dPt>
          <c:dPt>
            <c:idx val="5"/>
            <c:invertIfNegative val="0"/>
            <c:bubble3D val="0"/>
            <c:spPr>
              <a:solidFill>
                <a:srgbClr val="FF99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E22-4C47-9EC9-D91065DF0CA9}"/>
              </c:ext>
            </c:extLst>
          </c:dPt>
          <c:dPt>
            <c:idx val="6"/>
            <c:invertIfNegative val="0"/>
            <c:bubble3D val="0"/>
            <c:spPr>
              <a:solidFill>
                <a:srgbClr val="FF99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5E22-4C47-9EC9-D91065DF0CA9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E22-4C47-9EC9-D91065DF0CA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E22-4C47-9EC9-D91065DF0CA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E22-4C47-9EC9-D91065DF0CA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5E22-4C47-9EC9-D91065DF0CA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E22-4C47-9EC9-D91065DF0CA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E22-4C47-9EC9-D91065DF0CA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E22-4C47-9EC9-D91065DF0CA9}"/>
              </c:ext>
            </c:extLst>
          </c:dPt>
          <c:cat>
            <c:strRef>
              <c:f>Berechnung!$W$8:$W$23</c:f>
              <c:strCache>
                <c:ptCount val="16"/>
                <c:pt idx="0">
                  <c:v>Personal</c:v>
                </c:pt>
                <c:pt idx="1">
                  <c:v>Fuhrpark</c:v>
                </c:pt>
                <c:pt idx="2">
                  <c:v>IT</c:v>
                </c:pt>
                <c:pt idx="3">
                  <c:v>Gebäude</c:v>
                </c:pt>
                <c:pt idx="4">
                  <c:v>Öffentlichkeitsarbeit</c:v>
                </c:pt>
                <c:pt idx="5">
                  <c:v>Rechts- und Steuerberatung</c:v>
                </c:pt>
                <c:pt idx="6">
                  <c:v>Fahrtkosten</c:v>
                </c:pt>
                <c:pt idx="7">
                  <c:v>GESAMTKOSTEN</c:v>
                </c:pt>
                <c:pt idx="9">
                  <c:v>Fördermittel</c:v>
                </c:pt>
                <c:pt idx="10">
                  <c:v>Pauschalen</c:v>
                </c:pt>
                <c:pt idx="12">
                  <c:v>Umsatz Produktverkauf</c:v>
                </c:pt>
                <c:pt idx="13">
                  <c:v>Liefergebühren</c:v>
                </c:pt>
                <c:pt idx="14">
                  <c:v>Plattformgebühren</c:v>
                </c:pt>
                <c:pt idx="15">
                  <c:v>GESAMTEINNAHMEN</c:v>
                </c:pt>
              </c:strCache>
            </c:strRef>
          </c:cat>
          <c:val>
            <c:numRef>
              <c:f>Berechnung!$X$8:$X$23</c:f>
              <c:numCache>
                <c:formatCode>_(* #,##0.00_);_(* \(#,##0.00\);_(*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2000</c:v>
                </c:pt>
                <c:pt idx="10">
                  <c:v>5000</c:v>
                </c:pt>
                <c:pt idx="12">
                  <c:v>15000</c:v>
                </c:pt>
                <c:pt idx="13">
                  <c:v>2000</c:v>
                </c:pt>
                <c:pt idx="14">
                  <c:v>2000</c:v>
                </c:pt>
                <c:pt idx="15">
                  <c:v>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2-4C47-9EC9-D91065DF0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1228320"/>
        <c:axId val="491220448"/>
      </c:barChart>
      <c:catAx>
        <c:axId val="49122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220448"/>
        <c:crosses val="autoZero"/>
        <c:auto val="1"/>
        <c:lblAlgn val="ctr"/>
        <c:lblOffset val="100"/>
        <c:noMultiLvlLbl val="0"/>
      </c:catAx>
      <c:valAx>
        <c:axId val="49122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22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Vergleich zu Erfahrungswerten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Szenario 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Berechnung!$W$8:$W$23</c:f>
              <c:strCache>
                <c:ptCount val="16"/>
                <c:pt idx="0">
                  <c:v>Personal</c:v>
                </c:pt>
                <c:pt idx="1">
                  <c:v>Fuhrpark</c:v>
                </c:pt>
                <c:pt idx="2">
                  <c:v>IT</c:v>
                </c:pt>
                <c:pt idx="3">
                  <c:v>Gebäude</c:v>
                </c:pt>
                <c:pt idx="4">
                  <c:v>Öffentlichkeitsarbeit</c:v>
                </c:pt>
                <c:pt idx="5">
                  <c:v>Rechts- und Steuerberatung</c:v>
                </c:pt>
                <c:pt idx="6">
                  <c:v>Fahrtkosten</c:v>
                </c:pt>
                <c:pt idx="7">
                  <c:v>GESAMTKOSTEN</c:v>
                </c:pt>
                <c:pt idx="9">
                  <c:v>Fördermittel</c:v>
                </c:pt>
                <c:pt idx="10">
                  <c:v>Pauschalen</c:v>
                </c:pt>
                <c:pt idx="12">
                  <c:v>Umsatz Produktverkauf</c:v>
                </c:pt>
                <c:pt idx="13">
                  <c:v>Liefergebühren</c:v>
                </c:pt>
                <c:pt idx="14">
                  <c:v>Plattformgebühren</c:v>
                </c:pt>
                <c:pt idx="15">
                  <c:v>GESAMTEINNAHMEN</c:v>
                </c:pt>
              </c:strCache>
            </c:strRef>
          </c:cat>
          <c:val>
            <c:numRef>
              <c:f>Berechnung!$X$8:$X$23</c:f>
              <c:numCache>
                <c:formatCode>_(* #,##0.00_);_(* \(#,##0.00\);_(*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2000</c:v>
                </c:pt>
                <c:pt idx="10">
                  <c:v>5000</c:v>
                </c:pt>
                <c:pt idx="12">
                  <c:v>15000</c:v>
                </c:pt>
                <c:pt idx="13">
                  <c:v>2000</c:v>
                </c:pt>
                <c:pt idx="14">
                  <c:v>2000</c:v>
                </c:pt>
                <c:pt idx="15">
                  <c:v>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E-4B06-AFE2-8F4120CE8D3B}"/>
            </c:ext>
          </c:extLst>
        </c:ser>
        <c:ser>
          <c:idx val="1"/>
          <c:order val="1"/>
          <c:tx>
            <c:v>Erfahrungswerte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Berechnung!$AC$8:$AC$23</c:f>
              <c:numCache>
                <c:formatCode>_(* #,##0.00_);_(* \(#,##0.00\);_(* "-"??_);_(@_)</c:formatCode>
                <c:ptCount val="16"/>
                <c:pt idx="0">
                  <c:v>7958</c:v>
                </c:pt>
                <c:pt idx="1">
                  <c:v>1472.2222222222222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10480.222222222223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E-4B06-AFE2-8F4120CE8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1228320"/>
        <c:axId val="491220448"/>
      </c:barChart>
      <c:catAx>
        <c:axId val="49122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220448"/>
        <c:crosses val="autoZero"/>
        <c:auto val="1"/>
        <c:lblAlgn val="ctr"/>
        <c:lblOffset val="100"/>
        <c:noMultiLvlLbl val="0"/>
      </c:catAx>
      <c:valAx>
        <c:axId val="49122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22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Szenarien im Vergleich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Szenario 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Berechnung!$W$8:$W$23</c:f>
              <c:strCache>
                <c:ptCount val="16"/>
                <c:pt idx="0">
                  <c:v>Personal</c:v>
                </c:pt>
                <c:pt idx="1">
                  <c:v>Fuhrpark</c:v>
                </c:pt>
                <c:pt idx="2">
                  <c:v>IT</c:v>
                </c:pt>
                <c:pt idx="3">
                  <c:v>Gebäude</c:v>
                </c:pt>
                <c:pt idx="4">
                  <c:v>Öffentlichkeitsarbeit</c:v>
                </c:pt>
                <c:pt idx="5">
                  <c:v>Rechts- und Steuerberatung</c:v>
                </c:pt>
                <c:pt idx="6">
                  <c:v>Fahrtkosten</c:v>
                </c:pt>
                <c:pt idx="7">
                  <c:v>GESAMTKOSTEN</c:v>
                </c:pt>
                <c:pt idx="9">
                  <c:v>Fördermittel</c:v>
                </c:pt>
                <c:pt idx="10">
                  <c:v>Pauschalen</c:v>
                </c:pt>
                <c:pt idx="12">
                  <c:v>Umsatz Produktverkauf</c:v>
                </c:pt>
                <c:pt idx="13">
                  <c:v>Liefergebühren</c:v>
                </c:pt>
                <c:pt idx="14">
                  <c:v>Plattformgebühren</c:v>
                </c:pt>
                <c:pt idx="15">
                  <c:v>GESAMTEINNAHMEN</c:v>
                </c:pt>
              </c:strCache>
            </c:strRef>
          </c:cat>
          <c:val>
            <c:numRef>
              <c:f>Berechnung!$X$8:$X$23</c:f>
              <c:numCache>
                <c:formatCode>_(* #,##0.00_);_(* \(#,##0.00\);_(*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2000</c:v>
                </c:pt>
                <c:pt idx="10">
                  <c:v>5000</c:v>
                </c:pt>
                <c:pt idx="12">
                  <c:v>15000</c:v>
                </c:pt>
                <c:pt idx="13">
                  <c:v>2000</c:v>
                </c:pt>
                <c:pt idx="14">
                  <c:v>2000</c:v>
                </c:pt>
                <c:pt idx="15">
                  <c:v>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A-42DC-A0C2-21210530E07C}"/>
            </c:ext>
          </c:extLst>
        </c:ser>
        <c:ser>
          <c:idx val="1"/>
          <c:order val="1"/>
          <c:tx>
            <c:v>Szenario 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Berechnung!$Z$8:$Z$23</c:f>
              <c:numCache>
                <c:formatCode>_(* #,##0.00_);_(* \(#,##0.00\);_(*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2000</c:v>
                </c:pt>
                <c:pt idx="10">
                  <c:v>5000</c:v>
                </c:pt>
                <c:pt idx="12">
                  <c:v>15000</c:v>
                </c:pt>
                <c:pt idx="13">
                  <c:v>2000</c:v>
                </c:pt>
                <c:pt idx="14">
                  <c:v>2000</c:v>
                </c:pt>
                <c:pt idx="15">
                  <c:v>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5A-42DC-A0C2-21210530E07C}"/>
            </c:ext>
          </c:extLst>
        </c:ser>
        <c:ser>
          <c:idx val="2"/>
          <c:order val="2"/>
          <c:tx>
            <c:v>Szenario 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Berechnung!$AA$8:$AA$23</c:f>
              <c:numCache>
                <c:formatCode>_(* #,##0.00_);_(* \(#,##0.00\);_(*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2000</c:v>
                </c:pt>
                <c:pt idx="10">
                  <c:v>5000</c:v>
                </c:pt>
                <c:pt idx="12">
                  <c:v>15000</c:v>
                </c:pt>
                <c:pt idx="13">
                  <c:v>2000</c:v>
                </c:pt>
                <c:pt idx="14">
                  <c:v>2000</c:v>
                </c:pt>
                <c:pt idx="15">
                  <c:v>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5A-42DC-A0C2-21210530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1228320"/>
        <c:axId val="491220448"/>
      </c:barChart>
      <c:catAx>
        <c:axId val="49122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220448"/>
        <c:crosses val="autoZero"/>
        <c:auto val="1"/>
        <c:lblAlgn val="ctr"/>
        <c:lblOffset val="100"/>
        <c:noMultiLvlLbl val="0"/>
      </c:catAx>
      <c:valAx>
        <c:axId val="49122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22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522670080960566"/>
          <c:y val="0.35668149853942277"/>
          <c:w val="7.5089642927995165E-2"/>
          <c:h val="0.14152971374696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25400</xdr:rowOff>
    </xdr:from>
    <xdr:to>
      <xdr:col>7</xdr:col>
      <xdr:colOff>199582</xdr:colOff>
      <xdr:row>43</xdr:row>
      <xdr:rowOff>7620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A712295-E5F3-44D2-9491-D60FAA90C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03200"/>
          <a:ext cx="5419282" cy="74498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14</xdr:col>
      <xdr:colOff>761314</xdr:colOff>
      <xdr:row>43</xdr:row>
      <xdr:rowOff>160971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E011C9D-ADA3-546A-DA0C-082FB54A2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9200" y="177800"/>
          <a:ext cx="5485714" cy="762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32656</xdr:colOff>
      <xdr:row>0</xdr:row>
      <xdr:rowOff>0</xdr:rowOff>
    </xdr:from>
    <xdr:to>
      <xdr:col>22</xdr:col>
      <xdr:colOff>22437</xdr:colOff>
      <xdr:row>42</xdr:row>
      <xdr:rowOff>132362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05AFCE0-A21F-BE40-17FB-07ABF5D9E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52513" y="0"/>
          <a:ext cx="5552381" cy="7904762"/>
        </a:xfrm>
        <a:prstGeom prst="rect">
          <a:avLst/>
        </a:prstGeom>
      </xdr:spPr>
    </xdr:pic>
    <xdr:clientData/>
  </xdr:twoCellAnchor>
  <xdr:twoCellAnchor editAs="oneCell">
    <xdr:from>
      <xdr:col>22</xdr:col>
      <xdr:colOff>97971</xdr:colOff>
      <xdr:row>0</xdr:row>
      <xdr:rowOff>97971</xdr:rowOff>
    </xdr:from>
    <xdr:to>
      <xdr:col>29</xdr:col>
      <xdr:colOff>125847</xdr:colOff>
      <xdr:row>43</xdr:row>
      <xdr:rowOff>54800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DD340ED-CFFC-F2C2-A0C9-A1486349F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80428" y="97971"/>
          <a:ext cx="5590476" cy="7914286"/>
        </a:xfrm>
        <a:prstGeom prst="rect">
          <a:avLst/>
        </a:prstGeom>
      </xdr:spPr>
    </xdr:pic>
    <xdr:clientData/>
  </xdr:twoCellAnchor>
  <xdr:twoCellAnchor editAs="oneCell">
    <xdr:from>
      <xdr:col>29</xdr:col>
      <xdr:colOff>185057</xdr:colOff>
      <xdr:row>0</xdr:row>
      <xdr:rowOff>174171</xdr:rowOff>
    </xdr:from>
    <xdr:to>
      <xdr:col>36</xdr:col>
      <xdr:colOff>184362</xdr:colOff>
      <xdr:row>43</xdr:row>
      <xdr:rowOff>140523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EBF92834-4ABE-E8EA-E403-ADD50959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30114" y="174171"/>
          <a:ext cx="5561905" cy="79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457200</xdr:colOff>
      <xdr:row>7</xdr:row>
      <xdr:rowOff>104775</xdr:rowOff>
    </xdr:from>
    <xdr:to>
      <xdr:col>15</xdr:col>
      <xdr:colOff>695325</xdr:colOff>
      <xdr:row>17</xdr:row>
      <xdr:rowOff>123825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601200" y="3343275"/>
          <a:ext cx="2524125" cy="192405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Endkund*innen</a:t>
          </a:r>
        </a:p>
      </xdr:txBody>
    </xdr:sp>
    <xdr:clientData/>
  </xdr:twoCellAnchor>
  <xdr:twoCellAnchor>
    <xdr:from>
      <xdr:col>9</xdr:col>
      <xdr:colOff>104775</xdr:colOff>
      <xdr:row>7</xdr:row>
      <xdr:rowOff>104775</xdr:rowOff>
    </xdr:from>
    <xdr:to>
      <xdr:col>12</xdr:col>
      <xdr:colOff>342900</xdr:colOff>
      <xdr:row>17</xdr:row>
      <xdr:rowOff>123825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62775" y="3343275"/>
          <a:ext cx="2524125" cy="192405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Logistikdienstleister</a:t>
          </a:r>
        </a:p>
      </xdr:txBody>
    </xdr:sp>
    <xdr:clientData/>
  </xdr:twoCellAnchor>
  <xdr:twoCellAnchor>
    <xdr:from>
      <xdr:col>5</xdr:col>
      <xdr:colOff>495300</xdr:colOff>
      <xdr:row>7</xdr:row>
      <xdr:rowOff>104775</xdr:rowOff>
    </xdr:from>
    <xdr:to>
      <xdr:col>8</xdr:col>
      <xdr:colOff>733425</xdr:colOff>
      <xdr:row>17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305300" y="3343275"/>
          <a:ext cx="2524125" cy="1924050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Logistikinitiative</a:t>
          </a:r>
        </a:p>
      </xdr:txBody>
    </xdr:sp>
    <xdr:clientData/>
  </xdr:twoCellAnchor>
  <xdr:twoCellAnchor>
    <xdr:from>
      <xdr:col>2</xdr:col>
      <xdr:colOff>95250</xdr:colOff>
      <xdr:row>7</xdr:row>
      <xdr:rowOff>104775</xdr:rowOff>
    </xdr:from>
    <xdr:to>
      <xdr:col>5</xdr:col>
      <xdr:colOff>333375</xdr:colOff>
      <xdr:row>17</xdr:row>
      <xdr:rowOff>123825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19250" y="3343275"/>
          <a:ext cx="2524125" cy="192405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Erzeuger</a:t>
          </a:r>
        </a:p>
      </xdr:txBody>
    </xdr:sp>
    <xdr:clientData/>
  </xdr:twoCellAnchor>
  <xdr:twoCellAnchor>
    <xdr:from>
      <xdr:col>2</xdr:col>
      <xdr:colOff>85725</xdr:colOff>
      <xdr:row>2</xdr:row>
      <xdr:rowOff>104775</xdr:rowOff>
    </xdr:from>
    <xdr:to>
      <xdr:col>15</xdr:col>
      <xdr:colOff>704850</xdr:colOff>
      <xdr:row>7</xdr:row>
      <xdr:rowOff>0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609725" y="2390775"/>
          <a:ext cx="10525125" cy="8477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Wo</a:t>
          </a:r>
          <a:r>
            <a:rPr lang="de-DE" sz="2000" baseline="0"/>
            <a:t> entstehen Kosten in der Wertschöpfungskette?</a:t>
          </a:r>
          <a:endParaRPr lang="de-DE" sz="2000"/>
        </a:p>
      </xdr:txBody>
    </xdr:sp>
    <xdr:clientData/>
  </xdr:twoCellAnchor>
  <xdr:twoCellAnchor>
    <xdr:from>
      <xdr:col>2</xdr:col>
      <xdr:colOff>76201</xdr:colOff>
      <xdr:row>19</xdr:row>
      <xdr:rowOff>187775</xdr:rowOff>
    </xdr:from>
    <xdr:to>
      <xdr:col>18</xdr:col>
      <xdr:colOff>40821</xdr:colOff>
      <xdr:row>24</xdr:row>
      <xdr:rowOff>83000</xdr:rowOff>
    </xdr:to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600201" y="5712275"/>
          <a:ext cx="12156620" cy="8477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Kostenarten</a:t>
          </a:r>
        </a:p>
      </xdr:txBody>
    </xdr:sp>
    <xdr:clientData/>
  </xdr:twoCellAnchor>
  <xdr:twoCellAnchor>
    <xdr:from>
      <xdr:col>2</xdr:col>
      <xdr:colOff>85725</xdr:colOff>
      <xdr:row>24</xdr:row>
      <xdr:rowOff>149675</xdr:rowOff>
    </xdr:from>
    <xdr:to>
      <xdr:col>4</xdr:col>
      <xdr:colOff>247650</xdr:colOff>
      <xdr:row>29</xdr:row>
      <xdr:rowOff>187775</xdr:rowOff>
    </xdr:to>
    <xdr:sp macro="" textlink="">
      <xdr:nvSpPr>
        <xdr:cNvPr id="9" name="Rechtec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09725" y="6626675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Personal</a:t>
          </a:r>
        </a:p>
      </xdr:txBody>
    </xdr:sp>
    <xdr:clientData/>
  </xdr:twoCellAnchor>
  <xdr:twoCellAnchor>
    <xdr:from>
      <xdr:col>11</xdr:col>
      <xdr:colOff>180975</xdr:colOff>
      <xdr:row>24</xdr:row>
      <xdr:rowOff>149675</xdr:rowOff>
    </xdr:from>
    <xdr:to>
      <xdr:col>13</xdr:col>
      <xdr:colOff>342900</xdr:colOff>
      <xdr:row>29</xdr:row>
      <xdr:rowOff>187775</xdr:rowOff>
    </xdr:to>
    <xdr:sp macro="" textlink="">
      <xdr:nvSpPr>
        <xdr:cNvPr id="10" name="Rechtec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562975" y="6626675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Öffentlichkeits-arbeit</a:t>
          </a:r>
        </a:p>
      </xdr:txBody>
    </xdr:sp>
    <xdr:clientData/>
  </xdr:twoCellAnchor>
  <xdr:twoCellAnchor>
    <xdr:from>
      <xdr:col>8</xdr:col>
      <xdr:colOff>733425</xdr:colOff>
      <xdr:row>24</xdr:row>
      <xdr:rowOff>149675</xdr:rowOff>
    </xdr:from>
    <xdr:to>
      <xdr:col>11</xdr:col>
      <xdr:colOff>133350</xdr:colOff>
      <xdr:row>29</xdr:row>
      <xdr:rowOff>187775</xdr:rowOff>
    </xdr:to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829425" y="6626675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Gebäude</a:t>
          </a:r>
        </a:p>
      </xdr:txBody>
    </xdr:sp>
    <xdr:clientData/>
  </xdr:twoCellAnchor>
  <xdr:twoCellAnchor>
    <xdr:from>
      <xdr:col>13</xdr:col>
      <xdr:colOff>390525</xdr:colOff>
      <xdr:row>24</xdr:row>
      <xdr:rowOff>149675</xdr:rowOff>
    </xdr:from>
    <xdr:to>
      <xdr:col>15</xdr:col>
      <xdr:colOff>552450</xdr:colOff>
      <xdr:row>29</xdr:row>
      <xdr:rowOff>187775</xdr:rowOff>
    </xdr:to>
    <xdr:sp macro="" textlink="">
      <xdr:nvSpPr>
        <xdr:cNvPr id="12" name="Rechtec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296525" y="4721675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Rechts- und Steuerberatung</a:t>
          </a:r>
        </a:p>
      </xdr:txBody>
    </xdr:sp>
    <xdr:clientData/>
  </xdr:twoCellAnchor>
  <xdr:twoCellAnchor>
    <xdr:from>
      <xdr:col>4</xdr:col>
      <xdr:colOff>304800</xdr:colOff>
      <xdr:row>24</xdr:row>
      <xdr:rowOff>149675</xdr:rowOff>
    </xdr:from>
    <xdr:to>
      <xdr:col>6</xdr:col>
      <xdr:colOff>466725</xdr:colOff>
      <xdr:row>29</xdr:row>
      <xdr:rowOff>187775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352800" y="6626675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Fuhrpark</a:t>
          </a:r>
        </a:p>
      </xdr:txBody>
    </xdr:sp>
    <xdr:clientData/>
  </xdr:twoCellAnchor>
  <xdr:twoCellAnchor>
    <xdr:from>
      <xdr:col>6</xdr:col>
      <xdr:colOff>523875</xdr:colOff>
      <xdr:row>24</xdr:row>
      <xdr:rowOff>149675</xdr:rowOff>
    </xdr:from>
    <xdr:to>
      <xdr:col>8</xdr:col>
      <xdr:colOff>685800</xdr:colOff>
      <xdr:row>29</xdr:row>
      <xdr:rowOff>187775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095875" y="6626675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IT</a:t>
          </a:r>
        </a:p>
      </xdr:txBody>
    </xdr:sp>
    <xdr:clientData/>
  </xdr:twoCellAnchor>
  <xdr:twoCellAnchor>
    <xdr:from>
      <xdr:col>2</xdr:col>
      <xdr:colOff>85725</xdr:colOff>
      <xdr:row>30</xdr:row>
      <xdr:rowOff>25849</xdr:rowOff>
    </xdr:from>
    <xdr:to>
      <xdr:col>4</xdr:col>
      <xdr:colOff>247650</xdr:colOff>
      <xdr:row>43</xdr:row>
      <xdr:rowOff>168724</xdr:rowOff>
    </xdr:to>
    <xdr:sp macro="" textlink="">
      <xdr:nvSpPr>
        <xdr:cNvPr id="15" name="Rechtec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609725" y="7645849"/>
          <a:ext cx="1685925" cy="2619375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Fahrer*innen, im Lager zur Verpackung und Kommissionierung der Bestellungen, im Bereich Rechnugswesen/Buchhaltung/Einkauf sowie zur Pflege der Online-Plattform, Koordination</a:t>
          </a:r>
        </a:p>
      </xdr:txBody>
    </xdr:sp>
    <xdr:clientData/>
  </xdr:twoCellAnchor>
  <xdr:twoCellAnchor>
    <xdr:from>
      <xdr:col>4</xdr:col>
      <xdr:colOff>323850</xdr:colOff>
      <xdr:row>30</xdr:row>
      <xdr:rowOff>44899</xdr:rowOff>
    </xdr:from>
    <xdr:to>
      <xdr:col>6</xdr:col>
      <xdr:colOff>485775</xdr:colOff>
      <xdr:row>43</xdr:row>
      <xdr:rowOff>187774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371850" y="7664899"/>
          <a:ext cx="1685925" cy="2619375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Anschaffung (Kauf/Miete/Leasing), Sprit, Wartung, Versicherung)</a:t>
          </a:r>
        </a:p>
      </xdr:txBody>
    </xdr:sp>
    <xdr:clientData/>
  </xdr:twoCellAnchor>
  <xdr:twoCellAnchor>
    <xdr:from>
      <xdr:col>6</xdr:col>
      <xdr:colOff>533400</xdr:colOff>
      <xdr:row>30</xdr:row>
      <xdr:rowOff>35374</xdr:rowOff>
    </xdr:from>
    <xdr:to>
      <xdr:col>8</xdr:col>
      <xdr:colOff>695325</xdr:colOff>
      <xdr:row>43</xdr:row>
      <xdr:rowOff>178249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05400" y="7655374"/>
          <a:ext cx="1685925" cy="2619375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Domain, IT-Dienstleister, Software, Hosting</a:t>
          </a:r>
        </a:p>
      </xdr:txBody>
    </xdr:sp>
    <xdr:clientData/>
  </xdr:twoCellAnchor>
  <xdr:twoCellAnchor>
    <xdr:from>
      <xdr:col>8</xdr:col>
      <xdr:colOff>723900</xdr:colOff>
      <xdr:row>30</xdr:row>
      <xdr:rowOff>35374</xdr:rowOff>
    </xdr:from>
    <xdr:to>
      <xdr:col>11</xdr:col>
      <xdr:colOff>123825</xdr:colOff>
      <xdr:row>43</xdr:row>
      <xdr:rowOff>178249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819900" y="7655374"/>
          <a:ext cx="1685925" cy="2619375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Miete, Strom, Wasser, etc.</a:t>
          </a:r>
        </a:p>
      </xdr:txBody>
    </xdr:sp>
    <xdr:clientData/>
  </xdr:twoCellAnchor>
  <xdr:twoCellAnchor>
    <xdr:from>
      <xdr:col>11</xdr:col>
      <xdr:colOff>180975</xdr:colOff>
      <xdr:row>30</xdr:row>
      <xdr:rowOff>35374</xdr:rowOff>
    </xdr:from>
    <xdr:to>
      <xdr:col>13</xdr:col>
      <xdr:colOff>342900</xdr:colOff>
      <xdr:row>43</xdr:row>
      <xdr:rowOff>178249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562975" y="7655374"/>
          <a:ext cx="1685925" cy="2619375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Ausgaben für Öffentlichkeitsarbeit, bspw. Beauftragung einer Werbeagentur</a:t>
          </a:r>
          <a:r>
            <a:rPr lang="de-DE" sz="1400" baseline="0"/>
            <a:t> (Produktkatalog, Fahrzeugbeklebung, etc.)</a:t>
          </a:r>
          <a:endParaRPr lang="de-DE" sz="1400"/>
        </a:p>
      </xdr:txBody>
    </xdr:sp>
    <xdr:clientData/>
  </xdr:twoCellAnchor>
  <xdr:twoCellAnchor>
    <xdr:from>
      <xdr:col>13</xdr:col>
      <xdr:colOff>390525</xdr:colOff>
      <xdr:row>30</xdr:row>
      <xdr:rowOff>35374</xdr:rowOff>
    </xdr:from>
    <xdr:to>
      <xdr:col>15</xdr:col>
      <xdr:colOff>552450</xdr:colOff>
      <xdr:row>43</xdr:row>
      <xdr:rowOff>178249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0296525" y="7655374"/>
          <a:ext cx="1685925" cy="2619375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Umsatzsteuervoranmeldung, Jahresabschluss, Beratung</a:t>
          </a:r>
        </a:p>
      </xdr:txBody>
    </xdr:sp>
    <xdr:clientData/>
  </xdr:twoCellAnchor>
  <xdr:twoCellAnchor>
    <xdr:from>
      <xdr:col>18</xdr:col>
      <xdr:colOff>409574</xdr:colOff>
      <xdr:row>19</xdr:row>
      <xdr:rowOff>187775</xdr:rowOff>
    </xdr:from>
    <xdr:to>
      <xdr:col>29</xdr:col>
      <xdr:colOff>693967</xdr:colOff>
      <xdr:row>24</xdr:row>
      <xdr:rowOff>83000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4125574" y="5712275"/>
          <a:ext cx="8666393" cy="8477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Einnahmequellen</a:t>
          </a:r>
        </a:p>
      </xdr:txBody>
    </xdr:sp>
    <xdr:clientData/>
  </xdr:twoCellAnchor>
  <xdr:twoCellAnchor>
    <xdr:from>
      <xdr:col>23</xdr:col>
      <xdr:colOff>57151</xdr:colOff>
      <xdr:row>24</xdr:row>
      <xdr:rowOff>149675</xdr:rowOff>
    </xdr:from>
    <xdr:to>
      <xdr:col>25</xdr:col>
      <xdr:colOff>219076</xdr:colOff>
      <xdr:row>29</xdr:row>
      <xdr:rowOff>187775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7583151" y="6626675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Plattform-gebühren</a:t>
          </a:r>
        </a:p>
      </xdr:txBody>
    </xdr:sp>
    <xdr:clientData/>
  </xdr:twoCellAnchor>
  <xdr:twoCellAnchor>
    <xdr:from>
      <xdr:col>20</xdr:col>
      <xdr:colOff>609601</xdr:colOff>
      <xdr:row>24</xdr:row>
      <xdr:rowOff>149675</xdr:rowOff>
    </xdr:from>
    <xdr:to>
      <xdr:col>23</xdr:col>
      <xdr:colOff>9526</xdr:colOff>
      <xdr:row>29</xdr:row>
      <xdr:rowOff>187775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5849601" y="6626675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Liefer-gebühren</a:t>
          </a:r>
        </a:p>
      </xdr:txBody>
    </xdr:sp>
    <xdr:clientData/>
  </xdr:twoCellAnchor>
  <xdr:twoCellAnchor>
    <xdr:from>
      <xdr:col>25</xdr:col>
      <xdr:colOff>285751</xdr:colOff>
      <xdr:row>24</xdr:row>
      <xdr:rowOff>149675</xdr:rowOff>
    </xdr:from>
    <xdr:to>
      <xdr:col>27</xdr:col>
      <xdr:colOff>447676</xdr:colOff>
      <xdr:row>29</xdr:row>
      <xdr:rowOff>187775</xdr:rowOff>
    </xdr:to>
    <xdr:sp macro="" textlink="">
      <xdr:nvSpPr>
        <xdr:cNvPr id="26" name="Rechtec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9335751" y="6626675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Fördermittel</a:t>
          </a:r>
        </a:p>
      </xdr:txBody>
    </xdr:sp>
    <xdr:clientData/>
  </xdr:twoCellAnchor>
  <xdr:twoCellAnchor>
    <xdr:from>
      <xdr:col>18</xdr:col>
      <xdr:colOff>400051</xdr:colOff>
      <xdr:row>24</xdr:row>
      <xdr:rowOff>149675</xdr:rowOff>
    </xdr:from>
    <xdr:to>
      <xdr:col>20</xdr:col>
      <xdr:colOff>561976</xdr:colOff>
      <xdr:row>29</xdr:row>
      <xdr:rowOff>187775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4116051" y="6626675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Produkt-verkauf</a:t>
          </a:r>
        </a:p>
      </xdr:txBody>
    </xdr:sp>
    <xdr:clientData/>
  </xdr:twoCellAnchor>
  <xdr:twoCellAnchor>
    <xdr:from>
      <xdr:col>18</xdr:col>
      <xdr:colOff>409576</xdr:colOff>
      <xdr:row>30</xdr:row>
      <xdr:rowOff>35374</xdr:rowOff>
    </xdr:from>
    <xdr:to>
      <xdr:col>20</xdr:col>
      <xdr:colOff>571501</xdr:colOff>
      <xdr:row>43</xdr:row>
      <xdr:rowOff>178249</xdr:rowOff>
    </xdr:to>
    <xdr:sp macro="" textlink="">
      <xdr:nvSpPr>
        <xdr:cNvPr id="28" name="Rechtec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4125576" y="7655374"/>
          <a:ext cx="1685925" cy="261937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Umsatz durch Produkte (Einkaufspreis+</a:t>
          </a:r>
        </a:p>
        <a:p>
          <a:pPr algn="ctr"/>
          <a:r>
            <a:rPr lang="de-DE" sz="1400"/>
            <a:t>Handelsspanne)</a:t>
          </a:r>
        </a:p>
      </xdr:txBody>
    </xdr:sp>
    <xdr:clientData/>
  </xdr:twoCellAnchor>
  <xdr:twoCellAnchor>
    <xdr:from>
      <xdr:col>20</xdr:col>
      <xdr:colOff>600076</xdr:colOff>
      <xdr:row>30</xdr:row>
      <xdr:rowOff>35374</xdr:rowOff>
    </xdr:from>
    <xdr:to>
      <xdr:col>23</xdr:col>
      <xdr:colOff>1</xdr:colOff>
      <xdr:row>43</xdr:row>
      <xdr:rowOff>178249</xdr:rowOff>
    </xdr:to>
    <xdr:sp macro="" textlink="">
      <xdr:nvSpPr>
        <xdr:cNvPr id="29" name="Rechtec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5840076" y="7655374"/>
          <a:ext cx="1685925" cy="261937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falls erhoben werden</a:t>
          </a:r>
        </a:p>
      </xdr:txBody>
    </xdr:sp>
    <xdr:clientData/>
  </xdr:twoCellAnchor>
  <xdr:twoCellAnchor>
    <xdr:from>
      <xdr:col>23</xdr:col>
      <xdr:colOff>57151</xdr:colOff>
      <xdr:row>30</xdr:row>
      <xdr:rowOff>35374</xdr:rowOff>
    </xdr:from>
    <xdr:to>
      <xdr:col>25</xdr:col>
      <xdr:colOff>219076</xdr:colOff>
      <xdr:row>43</xdr:row>
      <xdr:rowOff>178249</xdr:rowOff>
    </xdr:to>
    <xdr:sp macro="" textlink="">
      <xdr:nvSpPr>
        <xdr:cNvPr id="30" name="Rechtec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7583151" y="7655374"/>
          <a:ext cx="1685925" cy="261937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falls erhoben werden</a:t>
          </a:r>
        </a:p>
      </xdr:txBody>
    </xdr:sp>
    <xdr:clientData/>
  </xdr:twoCellAnchor>
  <xdr:twoCellAnchor>
    <xdr:from>
      <xdr:col>25</xdr:col>
      <xdr:colOff>285751</xdr:colOff>
      <xdr:row>30</xdr:row>
      <xdr:rowOff>35374</xdr:rowOff>
    </xdr:from>
    <xdr:to>
      <xdr:col>27</xdr:col>
      <xdr:colOff>447676</xdr:colOff>
      <xdr:row>43</xdr:row>
      <xdr:rowOff>178249</xdr:rowOff>
    </xdr:to>
    <xdr:sp macro="" textlink="">
      <xdr:nvSpPr>
        <xdr:cNvPr id="31" name="Rechtec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9335751" y="7655374"/>
          <a:ext cx="1685925" cy="261937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falls beantragt/</a:t>
          </a:r>
        </a:p>
        <a:p>
          <a:pPr algn="ctr"/>
          <a:r>
            <a:rPr lang="de-DE" sz="1400"/>
            <a:t>genehmigt</a:t>
          </a:r>
        </a:p>
      </xdr:txBody>
    </xdr:sp>
    <xdr:clientData/>
  </xdr:twoCellAnchor>
  <xdr:twoCellAnchor>
    <xdr:from>
      <xdr:col>27</xdr:col>
      <xdr:colOff>514351</xdr:colOff>
      <xdr:row>24</xdr:row>
      <xdr:rowOff>140150</xdr:rowOff>
    </xdr:from>
    <xdr:to>
      <xdr:col>29</xdr:col>
      <xdr:colOff>676276</xdr:colOff>
      <xdr:row>29</xdr:row>
      <xdr:rowOff>178250</xdr:rowOff>
    </xdr:to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1088351" y="6617150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Sonstiges</a:t>
          </a:r>
        </a:p>
      </xdr:txBody>
    </xdr:sp>
    <xdr:clientData/>
  </xdr:twoCellAnchor>
  <xdr:twoCellAnchor>
    <xdr:from>
      <xdr:col>27</xdr:col>
      <xdr:colOff>514351</xdr:colOff>
      <xdr:row>30</xdr:row>
      <xdr:rowOff>25849</xdr:rowOff>
    </xdr:from>
    <xdr:to>
      <xdr:col>29</xdr:col>
      <xdr:colOff>676276</xdr:colOff>
      <xdr:row>43</xdr:row>
      <xdr:rowOff>168724</xdr:rowOff>
    </xdr:to>
    <xdr:sp macro="" textlink="">
      <xdr:nvSpPr>
        <xdr:cNvPr id="33" name="Rechtec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1088351" y="7645849"/>
          <a:ext cx="1685925" cy="261937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Pauschalen,</a:t>
          </a:r>
          <a:r>
            <a:rPr lang="de-DE" sz="1400" baseline="0"/>
            <a:t> Mitgliedsbeiträge, Querfinanzierungen aus anderen Aktivitäten, Crowdfunding</a:t>
          </a:r>
          <a:r>
            <a:rPr lang="de-DE" sz="1400"/>
            <a:t>,</a:t>
          </a:r>
          <a:r>
            <a:rPr lang="de-DE" sz="1400" baseline="0"/>
            <a:t> etc.</a:t>
          </a:r>
          <a:endParaRPr lang="de-DE" sz="1400"/>
        </a:p>
      </xdr:txBody>
    </xdr:sp>
    <xdr:clientData/>
  </xdr:twoCellAnchor>
  <xdr:twoCellAnchor>
    <xdr:from>
      <xdr:col>15</xdr:col>
      <xdr:colOff>624568</xdr:colOff>
      <xdr:row>24</xdr:row>
      <xdr:rowOff>166005</xdr:rowOff>
    </xdr:from>
    <xdr:to>
      <xdr:col>18</xdr:col>
      <xdr:colOff>24493</xdr:colOff>
      <xdr:row>30</xdr:row>
      <xdr:rowOff>13605</xdr:rowOff>
    </xdr:to>
    <xdr:sp macro="" textlink="">
      <xdr:nvSpPr>
        <xdr:cNvPr id="34" name="Rechtec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2054568" y="6643005"/>
          <a:ext cx="1685925" cy="9906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000"/>
            <a:t>Sonstiges</a:t>
          </a:r>
        </a:p>
      </xdr:txBody>
    </xdr:sp>
    <xdr:clientData/>
  </xdr:twoCellAnchor>
  <xdr:twoCellAnchor>
    <xdr:from>
      <xdr:col>15</xdr:col>
      <xdr:colOff>624568</xdr:colOff>
      <xdr:row>30</xdr:row>
      <xdr:rowOff>51704</xdr:rowOff>
    </xdr:from>
    <xdr:to>
      <xdr:col>18</xdr:col>
      <xdr:colOff>24493</xdr:colOff>
      <xdr:row>44</xdr:row>
      <xdr:rowOff>4079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2054568" y="7671704"/>
          <a:ext cx="1685925" cy="2619375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ggf. weitere (individuelle) Kosten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28575</xdr:rowOff>
    </xdr:from>
    <xdr:to>
      <xdr:col>8</xdr:col>
      <xdr:colOff>9191623</xdr:colOff>
      <xdr:row>6</xdr:row>
      <xdr:rowOff>71437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28675" y="219075"/>
          <a:ext cx="16768761" cy="995362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800" b="1" i="1">
              <a:solidFill>
                <a:schemeClr val="accent2"/>
              </a:solidFill>
            </a:rPr>
            <a:t>Hinweise: Dieses Berechnungstool soll der groben Orientierung dienen und stellt keine steuerliche Betrachtung dar.</a:t>
          </a:r>
          <a:br>
            <a:rPr lang="de-DE" sz="1800" b="1" i="1">
              <a:solidFill>
                <a:schemeClr val="accent2"/>
              </a:solidFill>
            </a:rPr>
          </a:br>
          <a:r>
            <a:rPr lang="de-DE" sz="1800" b="1" i="1">
              <a:solidFill>
                <a:schemeClr val="accent2"/>
              </a:solidFill>
            </a:rPr>
            <a:t>Die Erfahrungswerte sind als grobe Richtwerte für eine erste</a:t>
          </a:r>
          <a:r>
            <a:rPr lang="de-DE" sz="1800" b="1" i="1" baseline="0">
              <a:solidFill>
                <a:schemeClr val="accent2"/>
              </a:solidFill>
            </a:rPr>
            <a:t> Orientierung</a:t>
          </a:r>
          <a:r>
            <a:rPr lang="de-DE" sz="1800" b="1" i="1">
              <a:solidFill>
                <a:schemeClr val="accent2"/>
              </a:solidFill>
            </a:rPr>
            <a:t> zu verstehen und können im Einzelfall natürlich stark abweichen.</a:t>
          </a:r>
        </a:p>
      </xdr:txBody>
    </xdr:sp>
    <xdr:clientData/>
  </xdr:twoCellAnchor>
  <xdr:twoCellAnchor>
    <xdr:from>
      <xdr:col>0</xdr:col>
      <xdr:colOff>428625</xdr:colOff>
      <xdr:row>6</xdr:row>
      <xdr:rowOff>85725</xdr:rowOff>
    </xdr:from>
    <xdr:to>
      <xdr:col>19</xdr:col>
      <xdr:colOff>447675</xdr:colOff>
      <xdr:row>37</xdr:row>
      <xdr:rowOff>171450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8625" y="1228725"/>
          <a:ext cx="10201275" cy="5172075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428625</xdr:colOff>
      <xdr:row>38</xdr:row>
      <xdr:rowOff>95251</xdr:rowOff>
    </xdr:from>
    <xdr:to>
      <xdr:col>19</xdr:col>
      <xdr:colOff>447675</xdr:colOff>
      <xdr:row>46</xdr:row>
      <xdr:rowOff>57151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28625" y="6515101"/>
          <a:ext cx="10201275" cy="154305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428625</xdr:colOff>
      <xdr:row>46</xdr:row>
      <xdr:rowOff>171451</xdr:rowOff>
    </xdr:from>
    <xdr:to>
      <xdr:col>19</xdr:col>
      <xdr:colOff>447675</xdr:colOff>
      <xdr:row>49</xdr:row>
      <xdr:rowOff>114300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28625" y="8172451"/>
          <a:ext cx="10201275" cy="514349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428625</xdr:colOff>
      <xdr:row>56</xdr:row>
      <xdr:rowOff>123810</xdr:rowOff>
    </xdr:from>
    <xdr:to>
      <xdr:col>19</xdr:col>
      <xdr:colOff>447675</xdr:colOff>
      <xdr:row>61</xdr:row>
      <xdr:rowOff>66659</xdr:rowOff>
    </xdr:to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28625" y="10029810"/>
          <a:ext cx="10201275" cy="514349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71436</xdr:colOff>
      <xdr:row>2</xdr:row>
      <xdr:rowOff>128585</xdr:rowOff>
    </xdr:from>
    <xdr:to>
      <xdr:col>19</xdr:col>
      <xdr:colOff>666748</xdr:colOff>
      <xdr:row>35</xdr:row>
      <xdr:rowOff>23812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37</xdr:row>
      <xdr:rowOff>0</xdr:rowOff>
    </xdr:from>
    <xdr:to>
      <xdr:col>19</xdr:col>
      <xdr:colOff>595312</xdr:colOff>
      <xdr:row>69</xdr:row>
      <xdr:rowOff>38102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72</xdr:row>
      <xdr:rowOff>0</xdr:rowOff>
    </xdr:from>
    <xdr:to>
      <xdr:col>19</xdr:col>
      <xdr:colOff>595312</xdr:colOff>
      <xdr:row>104</xdr:row>
      <xdr:rowOff>73821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asingmarkt.de/listing?v=2&amp;nc=1&amp;tgb=1&amp;nutz=1&amp;sort=popularity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logistra.de/fachmagazin/fachartikel/sprinter-moderner-klassiker-14579.html" TargetMode="External"/><Relationship Id="rId1" Type="http://schemas.openxmlformats.org/officeDocument/2006/relationships/hyperlink" Target="https://www.benzinpreis.de/preise-deutschland.phtml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carwiki.de/mercedes-sprinter-inspektion/" TargetMode="External"/><Relationship Id="rId4" Type="http://schemas.openxmlformats.org/officeDocument/2006/relationships/hyperlink" Target="https://www.autokosten.net/mercedes/sprinter-kombi/sprinter-kombi-316-cdi/sprinter-906-kombi-04-06-07-13_46/versicheru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D537-A02C-4EC2-8917-00782EBC830F}">
  <dimension ref="A1"/>
  <sheetViews>
    <sheetView tabSelected="1" zoomScale="70" zoomScaleNormal="70" workbookViewId="0"/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76:C78"/>
  <sheetViews>
    <sheetView zoomScale="60" zoomScaleNormal="60" workbookViewId="0">
      <selection activeCell="AF41" sqref="AF41"/>
    </sheetView>
  </sheetViews>
  <sheetFormatPr baseColWidth="10" defaultRowHeight="14.4" x14ac:dyDescent="0.3"/>
  <sheetData>
    <row r="76" spans="3:3" x14ac:dyDescent="0.3">
      <c r="C76" s="1"/>
    </row>
    <row r="77" spans="3:3" x14ac:dyDescent="0.3">
      <c r="C77" s="1"/>
    </row>
    <row r="78" spans="3:3" x14ac:dyDescent="0.3">
      <c r="C78" s="1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41"/>
  <sheetViews>
    <sheetView zoomScale="70" zoomScaleNormal="70" workbookViewId="0">
      <selection activeCell="B24" sqref="B24:C24"/>
    </sheetView>
  </sheetViews>
  <sheetFormatPr baseColWidth="10" defaultRowHeight="14.4" x14ac:dyDescent="0.3"/>
  <cols>
    <col min="1" max="1" width="2.5546875" style="2" customWidth="1"/>
    <col min="2" max="2" width="54" style="59" customWidth="1"/>
    <col min="3" max="3" width="65.5546875" style="61" customWidth="1"/>
    <col min="4" max="4" width="3" style="2" customWidth="1"/>
    <col min="5" max="5" width="38.6640625" style="2" customWidth="1"/>
    <col min="6" max="6" width="54.44140625" style="2" customWidth="1"/>
    <col min="7" max="17" width="11.44140625" style="2"/>
  </cols>
  <sheetData>
    <row r="2" spans="2:6" ht="15.6" x14ac:dyDescent="0.3">
      <c r="B2" s="64" t="s">
        <v>45</v>
      </c>
      <c r="C2" s="65" t="s">
        <v>46</v>
      </c>
      <c r="E2" s="5" t="s">
        <v>50</v>
      </c>
      <c r="F2" s="5" t="s">
        <v>46</v>
      </c>
    </row>
    <row r="3" spans="2:6" ht="15" thickBot="1" x14ac:dyDescent="0.35">
      <c r="B3" s="62"/>
    </row>
    <row r="4" spans="2:6" ht="69" x14ac:dyDescent="0.3">
      <c r="B4" s="71" t="s">
        <v>17</v>
      </c>
      <c r="C4" s="66" t="s">
        <v>80</v>
      </c>
      <c r="E4" s="73" t="s">
        <v>3</v>
      </c>
      <c r="F4" s="74" t="s">
        <v>62</v>
      </c>
    </row>
    <row r="5" spans="2:6" ht="55.2" x14ac:dyDescent="0.3">
      <c r="B5" s="67" t="s">
        <v>23</v>
      </c>
      <c r="C5" s="68" t="s">
        <v>47</v>
      </c>
      <c r="E5" s="67" t="s">
        <v>12</v>
      </c>
      <c r="F5" s="87" t="s">
        <v>78</v>
      </c>
    </row>
    <row r="6" spans="2:6" ht="27.6" x14ac:dyDescent="0.3">
      <c r="B6" s="67" t="s">
        <v>24</v>
      </c>
      <c r="C6" s="68" t="s">
        <v>81</v>
      </c>
      <c r="E6" s="67" t="s">
        <v>16</v>
      </c>
      <c r="F6" s="68" t="s">
        <v>64</v>
      </c>
    </row>
    <row r="7" spans="2:6" ht="41.4" x14ac:dyDescent="0.3">
      <c r="B7" s="67" t="s">
        <v>4</v>
      </c>
      <c r="C7" s="68" t="s">
        <v>48</v>
      </c>
      <c r="E7" s="67" t="s">
        <v>1</v>
      </c>
      <c r="F7" s="68" t="s">
        <v>63</v>
      </c>
    </row>
    <row r="8" spans="2:6" ht="42" thickBot="1" x14ac:dyDescent="0.35">
      <c r="B8" s="69" t="s">
        <v>5</v>
      </c>
      <c r="C8" s="70" t="s">
        <v>49</v>
      </c>
      <c r="E8" s="69" t="s">
        <v>2</v>
      </c>
      <c r="F8" s="70" t="s">
        <v>65</v>
      </c>
    </row>
    <row r="9" spans="2:6" ht="15" thickBot="1" x14ac:dyDescent="0.35"/>
    <row r="10" spans="2:6" ht="41.4" x14ac:dyDescent="0.3">
      <c r="B10" s="71" t="s">
        <v>18</v>
      </c>
      <c r="C10" s="66" t="s">
        <v>77</v>
      </c>
      <c r="E10" s="82" t="s">
        <v>51</v>
      </c>
      <c r="F10" s="82" t="s">
        <v>46</v>
      </c>
    </row>
    <row r="11" spans="2:6" ht="15" thickBot="1" x14ac:dyDescent="0.35">
      <c r="B11" s="67" t="s">
        <v>25</v>
      </c>
      <c r="C11" s="68" t="s">
        <v>68</v>
      </c>
      <c r="E11" s="80"/>
      <c r="F11" s="81"/>
    </row>
    <row r="12" spans="2:6" ht="41.4" x14ac:dyDescent="0.3">
      <c r="B12" s="67" t="s">
        <v>40</v>
      </c>
      <c r="C12" s="68" t="s">
        <v>69</v>
      </c>
      <c r="E12" s="73" t="s">
        <v>29</v>
      </c>
      <c r="F12" s="74" t="s">
        <v>66</v>
      </c>
    </row>
    <row r="13" spans="2:6" ht="28.2" thickBot="1" x14ac:dyDescent="0.35">
      <c r="B13" s="67" t="s">
        <v>26</v>
      </c>
      <c r="C13" s="68" t="s">
        <v>70</v>
      </c>
      <c r="E13" s="79" t="s">
        <v>30</v>
      </c>
      <c r="F13" s="70" t="s">
        <v>67</v>
      </c>
    </row>
    <row r="14" spans="2:6" x14ac:dyDescent="0.3">
      <c r="B14" s="77" t="s">
        <v>27</v>
      </c>
      <c r="C14" s="78" t="s">
        <v>71</v>
      </c>
    </row>
    <row r="15" spans="2:6" ht="27.6" x14ac:dyDescent="0.3">
      <c r="B15" s="77" t="s">
        <v>7</v>
      </c>
      <c r="C15" s="78" t="s">
        <v>73</v>
      </c>
      <c r="E15" s="49"/>
    </row>
    <row r="16" spans="2:6" x14ac:dyDescent="0.3">
      <c r="B16" s="77" t="s">
        <v>9</v>
      </c>
      <c r="C16" s="78" t="s">
        <v>74</v>
      </c>
    </row>
    <row r="17" spans="2:5" x14ac:dyDescent="0.3">
      <c r="B17" s="77" t="s">
        <v>8</v>
      </c>
      <c r="C17" s="78" t="s">
        <v>75</v>
      </c>
    </row>
    <row r="18" spans="2:5" ht="15" thickBot="1" x14ac:dyDescent="0.35">
      <c r="B18" s="69" t="s">
        <v>41</v>
      </c>
      <c r="C18" s="70" t="s">
        <v>76</v>
      </c>
    </row>
    <row r="19" spans="2:5" ht="15" thickBot="1" x14ac:dyDescent="0.35"/>
    <row r="20" spans="2:5" ht="69" x14ac:dyDescent="0.3">
      <c r="B20" s="71" t="s">
        <v>79</v>
      </c>
      <c r="C20" s="66" t="s">
        <v>82</v>
      </c>
      <c r="E20" s="63"/>
    </row>
    <row r="21" spans="2:5" ht="27.6" x14ac:dyDescent="0.3">
      <c r="B21" s="67" t="s">
        <v>54</v>
      </c>
      <c r="C21" s="68" t="s">
        <v>55</v>
      </c>
    </row>
    <row r="22" spans="2:5" ht="27.6" x14ac:dyDescent="0.3">
      <c r="B22" s="67" t="s">
        <v>88</v>
      </c>
      <c r="C22" s="68" t="s">
        <v>89</v>
      </c>
      <c r="E22" s="63"/>
    </row>
    <row r="23" spans="2:5" x14ac:dyDescent="0.3">
      <c r="B23" s="67" t="s">
        <v>57</v>
      </c>
      <c r="C23" s="68" t="s">
        <v>58</v>
      </c>
      <c r="E23" s="63"/>
    </row>
    <row r="24" spans="2:5" ht="15" thickBot="1" x14ac:dyDescent="0.35">
      <c r="B24" s="69" t="s">
        <v>86</v>
      </c>
      <c r="C24" s="70" t="s">
        <v>87</v>
      </c>
      <c r="E24" s="63"/>
    </row>
    <row r="25" spans="2:5" ht="15" thickBot="1" x14ac:dyDescent="0.35">
      <c r="B25" s="60"/>
      <c r="E25" s="20"/>
    </row>
    <row r="26" spans="2:5" ht="27.6" x14ac:dyDescent="0.3">
      <c r="B26" s="71" t="s">
        <v>22</v>
      </c>
      <c r="C26" s="66" t="s">
        <v>61</v>
      </c>
      <c r="E26" s="63"/>
    </row>
    <row r="27" spans="2:5" x14ac:dyDescent="0.3">
      <c r="B27" s="67" t="s">
        <v>21</v>
      </c>
      <c r="C27" s="68" t="s">
        <v>83</v>
      </c>
    </row>
    <row r="28" spans="2:5" ht="15" thickBot="1" x14ac:dyDescent="0.35">
      <c r="B28" s="69" t="s">
        <v>0</v>
      </c>
      <c r="C28" s="70" t="s">
        <v>59</v>
      </c>
      <c r="E28" s="20"/>
    </row>
    <row r="29" spans="2:5" ht="15" thickBot="1" x14ac:dyDescent="0.35">
      <c r="B29" s="60"/>
      <c r="E29" s="20"/>
    </row>
    <row r="30" spans="2:5" ht="42" thickBot="1" x14ac:dyDescent="0.35">
      <c r="B30" s="75" t="s">
        <v>28</v>
      </c>
      <c r="C30" s="76" t="s">
        <v>72</v>
      </c>
      <c r="E30" s="20"/>
    </row>
    <row r="31" spans="2:5" ht="15" thickBot="1" x14ac:dyDescent="0.35">
      <c r="B31" s="60"/>
      <c r="E31" s="20"/>
    </row>
    <row r="32" spans="2:5" ht="15" thickBot="1" x14ac:dyDescent="0.35">
      <c r="B32" s="75" t="s">
        <v>20</v>
      </c>
      <c r="C32" s="76" t="s">
        <v>60</v>
      </c>
      <c r="E32" s="20"/>
    </row>
    <row r="33" spans="2:5" x14ac:dyDescent="0.3">
      <c r="B33" s="60"/>
      <c r="E33" s="20"/>
    </row>
    <row r="34" spans="2:5" x14ac:dyDescent="0.3">
      <c r="B34" s="60"/>
      <c r="E34" s="63"/>
    </row>
    <row r="35" spans="2:5" x14ac:dyDescent="0.3">
      <c r="B35" s="60"/>
      <c r="E35" s="63"/>
    </row>
    <row r="36" spans="2:5" x14ac:dyDescent="0.3">
      <c r="E36" s="72"/>
    </row>
    <row r="37" spans="2:5" x14ac:dyDescent="0.3">
      <c r="B37" s="60"/>
      <c r="E37" s="20"/>
    </row>
    <row r="38" spans="2:5" x14ac:dyDescent="0.3">
      <c r="B38" s="60"/>
      <c r="E38" s="20"/>
    </row>
    <row r="39" spans="2:5" x14ac:dyDescent="0.3">
      <c r="E39" s="20"/>
    </row>
    <row r="40" spans="2:5" x14ac:dyDescent="0.3">
      <c r="E40" s="20"/>
    </row>
    <row r="41" spans="2:5" x14ac:dyDescent="0.3">
      <c r="B41" s="60"/>
      <c r="E41" s="20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06"/>
  <sheetViews>
    <sheetView zoomScale="90" zoomScaleNormal="90" workbookViewId="0">
      <selection activeCell="I8" sqref="I8"/>
    </sheetView>
  </sheetViews>
  <sheetFormatPr baseColWidth="10" defaultRowHeight="14.4" x14ac:dyDescent="0.3"/>
  <cols>
    <col min="2" max="2" width="68.5546875" bestFit="1" customWidth="1"/>
    <col min="3" max="3" width="16.88671875" bestFit="1" customWidth="1"/>
    <col min="4" max="4" width="2.44140625" style="32" customWidth="1"/>
    <col min="5" max="6" width="16.88671875" bestFit="1" customWidth="1"/>
    <col min="7" max="7" width="2.109375" style="32" customWidth="1"/>
    <col min="8" max="8" width="16.88671875" bestFit="1" customWidth="1"/>
    <col min="9" max="9" width="158.33203125" bestFit="1" customWidth="1"/>
    <col min="12" max="12" width="36" bestFit="1" customWidth="1"/>
    <col min="13" max="13" width="22.6640625" customWidth="1"/>
    <col min="14" max="14" width="2.88671875" style="32" customWidth="1"/>
    <col min="15" max="15" width="12.5546875" customWidth="1"/>
    <col min="16" max="16" width="12.6640625" customWidth="1"/>
    <col min="17" max="17" width="2.6640625" style="32" customWidth="1"/>
    <col min="18" max="19" width="17.109375" customWidth="1"/>
    <col min="22" max="22" width="11.44140625" style="57"/>
    <col min="23" max="23" width="35.6640625" style="57" bestFit="1" customWidth="1"/>
    <col min="24" max="24" width="11.44140625" style="57"/>
    <col min="25" max="25" width="2" style="57" customWidth="1"/>
    <col min="26" max="27" width="11.44140625" style="57"/>
    <col min="28" max="28" width="2" style="57" customWidth="1"/>
    <col min="29" max="33" width="11.44140625" style="57"/>
  </cols>
  <sheetData>
    <row r="1" spans="1:29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9" x14ac:dyDescent="0.3">
      <c r="A2" s="2"/>
      <c r="B2" s="2"/>
      <c r="C2" s="2"/>
      <c r="E2" s="2"/>
      <c r="F2" s="2"/>
      <c r="H2" s="2"/>
      <c r="I2" s="2"/>
      <c r="J2" s="2"/>
      <c r="K2" s="2"/>
      <c r="L2" s="2"/>
      <c r="M2" s="2"/>
      <c r="O2" s="2"/>
      <c r="P2" s="2"/>
      <c r="R2" s="2"/>
      <c r="S2" s="2"/>
      <c r="T2" s="2"/>
      <c r="U2" s="2"/>
    </row>
    <row r="3" spans="1:29" x14ac:dyDescent="0.3">
      <c r="A3" s="2"/>
      <c r="B3" s="2"/>
      <c r="C3" s="2"/>
      <c r="E3" s="2"/>
      <c r="F3" s="2"/>
      <c r="H3" s="2"/>
      <c r="I3" s="2"/>
      <c r="J3" s="2" t="s">
        <v>31</v>
      </c>
      <c r="K3" s="26" t="s">
        <v>32</v>
      </c>
      <c r="L3" s="26"/>
      <c r="M3" s="2"/>
      <c r="O3" s="2"/>
      <c r="R3" s="2"/>
      <c r="S3" s="2"/>
      <c r="T3" s="2"/>
      <c r="U3" s="2"/>
    </row>
    <row r="4" spans="1:29" x14ac:dyDescent="0.3">
      <c r="A4" s="2"/>
      <c r="B4" s="2"/>
      <c r="C4" s="2"/>
      <c r="E4" s="2"/>
      <c r="F4" s="2"/>
      <c r="H4" s="2"/>
      <c r="I4" s="2"/>
      <c r="J4" s="2"/>
      <c r="K4" s="2"/>
      <c r="L4" s="2"/>
      <c r="M4" s="2"/>
      <c r="O4" s="2"/>
      <c r="P4" s="2"/>
      <c r="R4" s="2"/>
      <c r="S4" s="2"/>
      <c r="T4" s="2"/>
      <c r="U4" s="2"/>
    </row>
    <row r="5" spans="1:29" x14ac:dyDescent="0.3">
      <c r="A5" s="2"/>
      <c r="B5" s="2"/>
      <c r="C5" s="2"/>
      <c r="E5" s="2"/>
      <c r="F5" s="2"/>
      <c r="H5" s="2"/>
      <c r="I5" s="2"/>
      <c r="J5" s="2"/>
      <c r="K5" s="2"/>
      <c r="L5" s="2"/>
      <c r="M5" s="2"/>
      <c r="O5" s="2"/>
      <c r="P5" s="2"/>
      <c r="R5" s="2"/>
      <c r="S5" s="2"/>
      <c r="T5" s="2"/>
      <c r="U5" s="2"/>
    </row>
    <row r="6" spans="1:29" x14ac:dyDescent="0.3">
      <c r="A6" s="2"/>
      <c r="B6" s="2"/>
      <c r="C6" s="2"/>
      <c r="E6" s="2"/>
      <c r="F6" s="2"/>
      <c r="H6" s="2"/>
      <c r="I6" s="2"/>
      <c r="J6" s="2"/>
      <c r="K6" s="2"/>
      <c r="L6" s="2"/>
      <c r="M6" s="2"/>
      <c r="O6" s="2"/>
      <c r="P6" s="2"/>
      <c r="R6" s="2"/>
      <c r="S6" s="2"/>
      <c r="T6" s="2"/>
      <c r="U6" s="2"/>
    </row>
    <row r="7" spans="1:29" x14ac:dyDescent="0.3">
      <c r="A7" s="2"/>
      <c r="B7" s="2"/>
      <c r="C7" s="2"/>
      <c r="E7" s="2"/>
      <c r="F7" s="2"/>
      <c r="H7" s="2"/>
      <c r="I7" s="2"/>
      <c r="J7" s="2"/>
      <c r="K7" s="2"/>
      <c r="L7" s="2"/>
      <c r="M7" s="2"/>
      <c r="O7" s="2"/>
      <c r="P7" s="2"/>
      <c r="R7" s="2"/>
      <c r="S7" s="2"/>
      <c r="T7" s="2"/>
      <c r="U7" s="2"/>
      <c r="X7" s="57" t="s">
        <v>42</v>
      </c>
      <c r="Z7" s="57" t="s">
        <v>35</v>
      </c>
      <c r="AA7" s="57" t="s">
        <v>34</v>
      </c>
      <c r="AC7" s="57" t="s">
        <v>33</v>
      </c>
    </row>
    <row r="8" spans="1:29" x14ac:dyDescent="0.3">
      <c r="A8" s="2"/>
      <c r="B8" s="3" t="s">
        <v>43</v>
      </c>
      <c r="C8" s="3" t="s">
        <v>42</v>
      </c>
      <c r="D8" s="33"/>
      <c r="E8" s="3" t="s">
        <v>35</v>
      </c>
      <c r="F8" s="3" t="s">
        <v>34</v>
      </c>
      <c r="G8" s="33"/>
      <c r="H8" s="3" t="s">
        <v>33</v>
      </c>
      <c r="I8" s="3" t="s">
        <v>36</v>
      </c>
      <c r="J8" s="4"/>
      <c r="K8" s="2"/>
      <c r="L8" s="5" t="s">
        <v>44</v>
      </c>
      <c r="M8" s="5" t="s">
        <v>42</v>
      </c>
      <c r="N8" s="33"/>
      <c r="O8" s="5" t="s">
        <v>35</v>
      </c>
      <c r="P8" s="5" t="s">
        <v>34</v>
      </c>
      <c r="Q8" s="33"/>
      <c r="R8" s="5" t="s">
        <v>33</v>
      </c>
      <c r="S8" s="5"/>
      <c r="T8" s="2"/>
      <c r="U8" s="2"/>
      <c r="W8" s="57" t="str">
        <f>B10</f>
        <v>Personal</v>
      </c>
      <c r="X8" s="58">
        <f t="shared" ref="X8:AC8" si="0">SUM(C11:C14)</f>
        <v>0</v>
      </c>
      <c r="Y8" s="58">
        <f t="shared" si="0"/>
        <v>0</v>
      </c>
      <c r="Z8" s="58">
        <f t="shared" si="0"/>
        <v>0</v>
      </c>
      <c r="AA8" s="58">
        <f t="shared" si="0"/>
        <v>0</v>
      </c>
      <c r="AB8" s="58">
        <f t="shared" si="0"/>
        <v>0</v>
      </c>
      <c r="AC8" s="58">
        <f t="shared" si="0"/>
        <v>7958</v>
      </c>
    </row>
    <row r="9" spans="1:29" ht="15" thickBot="1" x14ac:dyDescent="0.35">
      <c r="A9" s="2"/>
      <c r="B9" s="3"/>
      <c r="C9" s="4"/>
      <c r="E9" s="4"/>
      <c r="F9" s="4"/>
      <c r="G9" s="33"/>
      <c r="H9" s="4"/>
      <c r="I9" s="4"/>
      <c r="J9" s="4"/>
      <c r="K9" s="2"/>
      <c r="L9" s="6"/>
      <c r="M9" s="6"/>
      <c r="O9" s="6"/>
      <c r="P9" s="6"/>
      <c r="R9" s="6"/>
      <c r="S9" s="6"/>
      <c r="T9" s="2"/>
      <c r="U9" s="2"/>
      <c r="W9" s="57" t="str">
        <f>B17</f>
        <v>Fuhrpark</v>
      </c>
      <c r="X9" s="58">
        <f t="shared" ref="X9:AC9" si="1">SUM(C18:C21)</f>
        <v>0</v>
      </c>
      <c r="Y9" s="58">
        <f t="shared" si="1"/>
        <v>0</v>
      </c>
      <c r="Z9" s="58">
        <f t="shared" si="1"/>
        <v>0</v>
      </c>
      <c r="AA9" s="58">
        <f t="shared" si="1"/>
        <v>0</v>
      </c>
      <c r="AB9" s="58">
        <f t="shared" si="1"/>
        <v>0</v>
      </c>
      <c r="AC9" s="58">
        <f t="shared" si="1"/>
        <v>1472.2222222222222</v>
      </c>
    </row>
    <row r="10" spans="1:29" ht="15" thickBot="1" x14ac:dyDescent="0.35">
      <c r="A10" s="2"/>
      <c r="B10" s="89" t="s">
        <v>17</v>
      </c>
      <c r="C10" s="90"/>
      <c r="D10" s="90"/>
      <c r="E10" s="90"/>
      <c r="F10" s="90"/>
      <c r="G10" s="90"/>
      <c r="H10" s="91"/>
      <c r="I10" s="50"/>
      <c r="J10" s="4"/>
      <c r="K10" s="2"/>
      <c r="L10" s="9" t="s">
        <v>3</v>
      </c>
      <c r="M10" s="15">
        <v>2000</v>
      </c>
      <c r="N10" s="46"/>
      <c r="O10" s="15">
        <v>2000</v>
      </c>
      <c r="P10" s="15">
        <v>2000</v>
      </c>
      <c r="Q10" s="46"/>
      <c r="R10" s="44"/>
      <c r="S10" s="53"/>
      <c r="T10" s="2"/>
      <c r="U10" s="2"/>
      <c r="W10" s="57" t="str">
        <f t="shared" ref="W10:AC10" si="2">B23</f>
        <v>IT</v>
      </c>
      <c r="X10" s="58">
        <f t="shared" si="2"/>
        <v>0</v>
      </c>
      <c r="Y10" s="58">
        <f t="shared" si="2"/>
        <v>0</v>
      </c>
      <c r="Z10" s="58">
        <f t="shared" si="2"/>
        <v>0</v>
      </c>
      <c r="AA10" s="58">
        <f t="shared" si="2"/>
        <v>0</v>
      </c>
      <c r="AB10" s="58">
        <f t="shared" si="2"/>
        <v>0</v>
      </c>
      <c r="AC10" s="58">
        <f t="shared" si="2"/>
        <v>0</v>
      </c>
    </row>
    <row r="11" spans="1:29" ht="15" thickBot="1" x14ac:dyDescent="0.35">
      <c r="A11" s="2"/>
      <c r="B11" s="8" t="s">
        <v>23</v>
      </c>
      <c r="C11" s="10"/>
      <c r="D11" s="36"/>
      <c r="E11" s="10"/>
      <c r="F11" s="10"/>
      <c r="G11" s="34"/>
      <c r="H11" s="30">
        <v>2310</v>
      </c>
      <c r="I11" s="51" t="s">
        <v>37</v>
      </c>
      <c r="J11" s="4"/>
      <c r="K11" s="2"/>
      <c r="L11" s="6"/>
      <c r="M11" s="16"/>
      <c r="N11" s="41"/>
      <c r="O11" s="16"/>
      <c r="P11" s="16"/>
      <c r="Q11" s="41"/>
      <c r="R11" s="16"/>
      <c r="S11" s="16"/>
      <c r="T11" s="2"/>
      <c r="U11" s="2"/>
      <c r="W11" s="57" t="str">
        <f>B29</f>
        <v>Gebäude</v>
      </c>
      <c r="X11" s="58">
        <f t="shared" ref="X11:AC11" si="3">SUM(C30:C31)</f>
        <v>0</v>
      </c>
      <c r="Y11" s="58">
        <f t="shared" si="3"/>
        <v>0</v>
      </c>
      <c r="Z11" s="58">
        <f t="shared" si="3"/>
        <v>0</v>
      </c>
      <c r="AA11" s="58">
        <f t="shared" si="3"/>
        <v>0</v>
      </c>
      <c r="AB11" s="58">
        <f t="shared" si="3"/>
        <v>0</v>
      </c>
      <c r="AC11" s="58">
        <f t="shared" si="3"/>
        <v>0</v>
      </c>
    </row>
    <row r="12" spans="1:29" ht="15" thickBot="1" x14ac:dyDescent="0.35">
      <c r="A12" s="2"/>
      <c r="B12" s="7" t="s">
        <v>24</v>
      </c>
      <c r="C12" s="11"/>
      <c r="D12" s="37"/>
      <c r="E12" s="11"/>
      <c r="F12" s="11"/>
      <c r="G12" s="35"/>
      <c r="H12" s="28"/>
      <c r="I12" s="51"/>
      <c r="J12" s="4"/>
      <c r="K12" s="2"/>
      <c r="L12" s="9" t="s">
        <v>12</v>
      </c>
      <c r="M12" s="15">
        <v>5000</v>
      </c>
      <c r="N12" s="46"/>
      <c r="O12" s="15">
        <v>5000</v>
      </c>
      <c r="P12" s="15">
        <v>5000</v>
      </c>
      <c r="Q12" s="46"/>
      <c r="R12" s="44"/>
      <c r="S12" s="53"/>
      <c r="T12" s="2"/>
      <c r="U12" s="2"/>
      <c r="W12" s="57" t="str">
        <f t="shared" ref="W12:AC12" si="4">B33</f>
        <v>Öffentlichkeitsarbeit</v>
      </c>
      <c r="X12" s="58">
        <f t="shared" si="4"/>
        <v>0</v>
      </c>
      <c r="Y12" s="58">
        <f t="shared" si="4"/>
        <v>0</v>
      </c>
      <c r="Z12" s="58">
        <f t="shared" si="4"/>
        <v>0</v>
      </c>
      <c r="AA12" s="58">
        <f t="shared" si="4"/>
        <v>0</v>
      </c>
      <c r="AB12" s="58">
        <f t="shared" si="4"/>
        <v>0</v>
      </c>
      <c r="AC12" s="58">
        <f t="shared" si="4"/>
        <v>0</v>
      </c>
    </row>
    <row r="13" spans="1:29" x14ac:dyDescent="0.3">
      <c r="A13" s="2"/>
      <c r="B13" s="7" t="s">
        <v>4</v>
      </c>
      <c r="C13" s="11"/>
      <c r="D13" s="37"/>
      <c r="E13" s="11"/>
      <c r="F13" s="11"/>
      <c r="G13" s="35"/>
      <c r="H13" s="55">
        <v>3336</v>
      </c>
      <c r="I13" s="51" t="s">
        <v>37</v>
      </c>
      <c r="J13" s="4"/>
      <c r="K13" s="2"/>
      <c r="L13" s="5"/>
      <c r="M13" s="17"/>
      <c r="N13" s="47"/>
      <c r="O13" s="17"/>
      <c r="P13" s="17"/>
      <c r="Q13" s="47"/>
      <c r="R13" s="17"/>
      <c r="S13" s="17"/>
      <c r="T13" s="2"/>
      <c r="U13" s="2"/>
      <c r="W13" s="57" t="str">
        <f t="shared" ref="W13:AC13" si="5">B35</f>
        <v>Rechts- und Steuerberatung</v>
      </c>
      <c r="X13" s="58">
        <f t="shared" si="5"/>
        <v>0</v>
      </c>
      <c r="Y13" s="58">
        <f t="shared" si="5"/>
        <v>0</v>
      </c>
      <c r="Z13" s="58">
        <f t="shared" si="5"/>
        <v>0</v>
      </c>
      <c r="AA13" s="58">
        <f t="shared" si="5"/>
        <v>0</v>
      </c>
      <c r="AB13" s="58">
        <f t="shared" si="5"/>
        <v>0</v>
      </c>
      <c r="AC13" s="58">
        <f t="shared" si="5"/>
        <v>0</v>
      </c>
    </row>
    <row r="14" spans="1:29" x14ac:dyDescent="0.3">
      <c r="A14" s="2"/>
      <c r="B14" s="7" t="s">
        <v>5</v>
      </c>
      <c r="C14" s="11"/>
      <c r="D14" s="37"/>
      <c r="E14" s="11"/>
      <c r="F14" s="11"/>
      <c r="G14" s="35"/>
      <c r="H14" s="28">
        <v>2312</v>
      </c>
      <c r="I14" s="51" t="s">
        <v>37</v>
      </c>
      <c r="J14" s="4"/>
      <c r="K14" s="2"/>
      <c r="L14" s="6"/>
      <c r="M14" s="16"/>
      <c r="N14" s="41"/>
      <c r="O14" s="16"/>
      <c r="P14" s="16"/>
      <c r="Q14" s="41"/>
      <c r="R14" s="16"/>
      <c r="S14" s="16"/>
      <c r="T14" s="2"/>
      <c r="U14" s="2"/>
      <c r="W14" s="57" t="str">
        <f>B40</f>
        <v>Fahrtkosten</v>
      </c>
      <c r="X14" s="58">
        <f t="shared" ref="X14:AC14" si="6">C46</f>
        <v>0</v>
      </c>
      <c r="Y14" s="58">
        <f t="shared" si="6"/>
        <v>0</v>
      </c>
      <c r="Z14" s="58">
        <f t="shared" si="6"/>
        <v>0</v>
      </c>
      <c r="AA14" s="58">
        <f t="shared" si="6"/>
        <v>0</v>
      </c>
      <c r="AB14" s="58">
        <f t="shared" si="6"/>
        <v>0</v>
      </c>
      <c r="AC14" s="58">
        <f t="shared" si="6"/>
        <v>0</v>
      </c>
    </row>
    <row r="15" spans="1:29" x14ac:dyDescent="0.3">
      <c r="A15" s="2"/>
      <c r="B15" s="4"/>
      <c r="C15" s="4"/>
      <c r="E15" s="4"/>
      <c r="F15" s="4"/>
      <c r="H15" s="4"/>
      <c r="I15" s="4"/>
      <c r="J15" s="4"/>
      <c r="K15" s="2"/>
      <c r="L15" s="6"/>
      <c r="M15" s="16"/>
      <c r="N15" s="41"/>
      <c r="O15" s="16"/>
      <c r="P15" s="16"/>
      <c r="Q15" s="41"/>
      <c r="R15" s="16"/>
      <c r="S15" s="16"/>
      <c r="T15" s="2"/>
      <c r="U15" s="2"/>
      <c r="W15" s="57" t="str">
        <f t="shared" ref="W15:AC15" si="7">B49</f>
        <v>GESAMTKOSTEN</v>
      </c>
      <c r="X15" s="58">
        <f t="shared" si="7"/>
        <v>0</v>
      </c>
      <c r="Y15" s="58">
        <f t="shared" si="7"/>
        <v>0</v>
      </c>
      <c r="Z15" s="58">
        <f t="shared" si="7"/>
        <v>0</v>
      </c>
      <c r="AA15" s="58">
        <f t="shared" si="7"/>
        <v>0</v>
      </c>
      <c r="AB15" s="58">
        <f t="shared" si="7"/>
        <v>0</v>
      </c>
      <c r="AC15" s="58">
        <f t="shared" si="7"/>
        <v>10480.222222222223</v>
      </c>
    </row>
    <row r="16" spans="1:29" ht="15" thickBot="1" x14ac:dyDescent="0.35">
      <c r="A16" s="2"/>
      <c r="B16" s="4"/>
      <c r="C16" s="4"/>
      <c r="E16" s="4"/>
      <c r="F16" s="4"/>
      <c r="H16" s="4"/>
      <c r="I16" s="4"/>
      <c r="J16" s="4"/>
      <c r="K16" s="2"/>
      <c r="L16" s="6"/>
      <c r="M16" s="16"/>
      <c r="N16" s="41"/>
      <c r="O16" s="16"/>
      <c r="P16" s="16"/>
      <c r="Q16" s="41"/>
      <c r="R16" s="16"/>
      <c r="S16" s="16"/>
      <c r="T16" s="2"/>
      <c r="U16" s="2"/>
    </row>
    <row r="17" spans="1:29" ht="15" thickBot="1" x14ac:dyDescent="0.35">
      <c r="A17" s="2"/>
      <c r="B17" s="92" t="s">
        <v>18</v>
      </c>
      <c r="C17" s="93"/>
      <c r="D17" s="93"/>
      <c r="E17" s="93"/>
      <c r="F17" s="93"/>
      <c r="G17" s="93"/>
      <c r="H17" s="94"/>
      <c r="I17" s="52"/>
      <c r="J17" s="12"/>
      <c r="K17" s="20"/>
      <c r="L17" s="16"/>
      <c r="M17" s="16"/>
      <c r="N17" s="41"/>
      <c r="O17" s="16"/>
      <c r="P17" s="16"/>
      <c r="Q17" s="41"/>
      <c r="R17" s="16"/>
      <c r="S17" s="16"/>
      <c r="T17" s="2"/>
      <c r="U17" s="2"/>
      <c r="W17" s="57" t="str">
        <f>L10</f>
        <v>Fördermittel</v>
      </c>
      <c r="X17" s="58">
        <f t="shared" ref="X17:AB17" si="8">M10</f>
        <v>2000</v>
      </c>
      <c r="Y17" s="58">
        <f t="shared" si="8"/>
        <v>0</v>
      </c>
      <c r="Z17" s="58">
        <f t="shared" si="8"/>
        <v>2000</v>
      </c>
      <c r="AA17" s="58">
        <f t="shared" si="8"/>
        <v>2000</v>
      </c>
      <c r="AB17" s="58">
        <f t="shared" si="8"/>
        <v>0</v>
      </c>
      <c r="AC17" s="58">
        <f>R10</f>
        <v>0</v>
      </c>
    </row>
    <row r="18" spans="1:29" x14ac:dyDescent="0.3">
      <c r="A18" s="2"/>
      <c r="B18" s="10" t="s">
        <v>25</v>
      </c>
      <c r="C18" s="10"/>
      <c r="D18" s="36"/>
      <c r="E18" s="10"/>
      <c r="F18" s="10"/>
      <c r="G18" s="36"/>
      <c r="H18" s="30">
        <v>500</v>
      </c>
      <c r="I18" s="56" t="s">
        <v>85</v>
      </c>
      <c r="J18" s="12"/>
      <c r="K18" s="20"/>
      <c r="L18" s="16"/>
      <c r="M18" s="16"/>
      <c r="N18" s="41"/>
      <c r="O18" s="16"/>
      <c r="P18" s="16"/>
      <c r="Q18" s="41"/>
      <c r="R18" s="16"/>
      <c r="S18" s="16"/>
      <c r="T18" s="2"/>
      <c r="U18" s="2"/>
      <c r="W18" s="57" t="str">
        <f>L12</f>
        <v>Pauschalen</v>
      </c>
      <c r="X18" s="58">
        <f t="shared" ref="X18:AB18" si="9">M12</f>
        <v>5000</v>
      </c>
      <c r="Y18" s="58">
        <f t="shared" si="9"/>
        <v>0</v>
      </c>
      <c r="Z18" s="58">
        <f t="shared" si="9"/>
        <v>5000</v>
      </c>
      <c r="AA18" s="58">
        <f t="shared" si="9"/>
        <v>5000</v>
      </c>
      <c r="AB18" s="58">
        <f t="shared" si="9"/>
        <v>0</v>
      </c>
      <c r="AC18" s="58">
        <f>R12</f>
        <v>0</v>
      </c>
    </row>
    <row r="19" spans="1:29" x14ac:dyDescent="0.3">
      <c r="A19" s="2"/>
      <c r="B19" s="10" t="s">
        <v>40</v>
      </c>
      <c r="C19" s="30">
        <f>C52/6/12</f>
        <v>0</v>
      </c>
      <c r="D19" s="36"/>
      <c r="E19" s="30">
        <f>E52/6/12</f>
        <v>0</v>
      </c>
      <c r="F19" s="30">
        <f>F52/6/12</f>
        <v>0</v>
      </c>
      <c r="G19" s="36"/>
      <c r="H19" s="30">
        <f>H52/6/12</f>
        <v>347.22222222222223</v>
      </c>
      <c r="I19" s="56"/>
      <c r="J19" s="12"/>
      <c r="K19" s="20"/>
      <c r="L19" s="16"/>
      <c r="M19" s="16"/>
      <c r="N19" s="41"/>
      <c r="O19" s="16"/>
      <c r="P19" s="16"/>
      <c r="Q19" s="41"/>
      <c r="R19" s="16"/>
      <c r="S19" s="16"/>
      <c r="T19" s="2"/>
      <c r="U19" s="2"/>
      <c r="X19" s="58"/>
      <c r="Y19" s="58"/>
      <c r="Z19" s="58"/>
      <c r="AA19" s="58"/>
      <c r="AB19" s="58"/>
      <c r="AC19" s="58"/>
    </row>
    <row r="20" spans="1:29" x14ac:dyDescent="0.3">
      <c r="A20" s="2"/>
      <c r="B20" s="10" t="s">
        <v>26</v>
      </c>
      <c r="C20" s="10"/>
      <c r="D20" s="36"/>
      <c r="E20" s="10"/>
      <c r="F20" s="10"/>
      <c r="G20" s="36"/>
      <c r="H20" s="30">
        <v>125</v>
      </c>
      <c r="I20" s="56" t="s">
        <v>52</v>
      </c>
      <c r="J20" s="12"/>
      <c r="K20" s="20"/>
      <c r="L20" s="16"/>
      <c r="M20" s="16"/>
      <c r="N20" s="41"/>
      <c r="O20" s="16"/>
      <c r="P20" s="16"/>
      <c r="Q20" s="41"/>
      <c r="R20" s="16"/>
      <c r="S20" s="16"/>
      <c r="T20" s="2"/>
      <c r="U20" s="2"/>
      <c r="W20" s="57" t="str">
        <f>L40</f>
        <v>Umsatz Produktverkauf</v>
      </c>
      <c r="X20" s="58">
        <f t="shared" ref="X20:AB20" si="10">M40</f>
        <v>15000</v>
      </c>
      <c r="Y20" s="58">
        <f t="shared" si="10"/>
        <v>0</v>
      </c>
      <c r="Z20" s="58">
        <f t="shared" si="10"/>
        <v>15000</v>
      </c>
      <c r="AA20" s="58">
        <f t="shared" si="10"/>
        <v>15000</v>
      </c>
      <c r="AB20" s="58">
        <f t="shared" si="10"/>
        <v>0</v>
      </c>
      <c r="AC20" s="58">
        <f>R40</f>
        <v>0</v>
      </c>
    </row>
    <row r="21" spans="1:29" x14ac:dyDescent="0.3">
      <c r="A21" s="2"/>
      <c r="B21" s="11" t="s">
        <v>27</v>
      </c>
      <c r="C21" s="11"/>
      <c r="D21" s="37"/>
      <c r="E21" s="11"/>
      <c r="F21" s="11"/>
      <c r="G21" s="37"/>
      <c r="H21" s="28">
        <v>500</v>
      </c>
      <c r="I21" s="56" t="s">
        <v>53</v>
      </c>
      <c r="J21" s="12"/>
      <c r="K21" s="20"/>
      <c r="L21" s="18"/>
      <c r="M21" s="18"/>
      <c r="N21" s="38"/>
      <c r="O21" s="18"/>
      <c r="P21" s="18"/>
      <c r="Q21" s="38"/>
      <c r="R21" s="18"/>
      <c r="S21" s="18"/>
      <c r="T21" s="2"/>
      <c r="U21" s="2"/>
      <c r="W21" s="57" t="str">
        <f>L42</f>
        <v>Liefergebühren</v>
      </c>
      <c r="X21" s="58">
        <f t="shared" ref="X21:AB21" si="11">M42</f>
        <v>2000</v>
      </c>
      <c r="Y21" s="58">
        <f t="shared" si="11"/>
        <v>0</v>
      </c>
      <c r="Z21" s="58">
        <f t="shared" si="11"/>
        <v>2000</v>
      </c>
      <c r="AA21" s="58">
        <f t="shared" si="11"/>
        <v>2000</v>
      </c>
      <c r="AB21" s="58">
        <f t="shared" si="11"/>
        <v>0</v>
      </c>
      <c r="AC21" s="58">
        <f>R42</f>
        <v>0</v>
      </c>
    </row>
    <row r="22" spans="1:29" ht="15" thickBot="1" x14ac:dyDescent="0.35">
      <c r="A22" s="2"/>
      <c r="B22" s="12"/>
      <c r="C22" s="12"/>
      <c r="D22" s="38"/>
      <c r="E22" s="12"/>
      <c r="F22" s="12"/>
      <c r="G22" s="38"/>
      <c r="H22" s="12"/>
      <c r="I22" s="12"/>
      <c r="J22" s="12"/>
      <c r="K22" s="20"/>
      <c r="L22" s="18"/>
      <c r="M22" s="18"/>
      <c r="N22" s="38"/>
      <c r="O22" s="18"/>
      <c r="P22" s="18"/>
      <c r="Q22" s="38"/>
      <c r="R22" s="18"/>
      <c r="S22" s="18"/>
      <c r="T22" s="2"/>
      <c r="U22" s="2"/>
      <c r="W22" s="57" t="str">
        <f>L44</f>
        <v>Plattformgebühren</v>
      </c>
      <c r="X22" s="58">
        <f t="shared" ref="X22:AB22" si="12">M44</f>
        <v>2000</v>
      </c>
      <c r="Y22" s="58">
        <f t="shared" si="12"/>
        <v>0</v>
      </c>
      <c r="Z22" s="58">
        <f t="shared" si="12"/>
        <v>2000</v>
      </c>
      <c r="AA22" s="58">
        <f t="shared" si="12"/>
        <v>2000</v>
      </c>
      <c r="AB22" s="58">
        <f t="shared" si="12"/>
        <v>0</v>
      </c>
      <c r="AC22" s="58">
        <f>R44</f>
        <v>0</v>
      </c>
    </row>
    <row r="23" spans="1:29" ht="15" thickBot="1" x14ac:dyDescent="0.35">
      <c r="A23" s="2"/>
      <c r="B23" s="92" t="s">
        <v>79</v>
      </c>
      <c r="C23" s="93"/>
      <c r="D23" s="93"/>
      <c r="E23" s="93"/>
      <c r="F23" s="93"/>
      <c r="G23" s="93"/>
      <c r="H23" s="94"/>
      <c r="I23" s="53"/>
      <c r="J23" s="12"/>
      <c r="K23" s="20"/>
      <c r="L23" s="18"/>
      <c r="M23" s="18"/>
      <c r="N23" s="38"/>
      <c r="O23" s="18"/>
      <c r="P23" s="18"/>
      <c r="Q23" s="38"/>
      <c r="R23" s="18"/>
      <c r="S23" s="18"/>
      <c r="T23" s="2"/>
      <c r="U23" s="2"/>
      <c r="W23" s="57" t="str">
        <f>L49</f>
        <v>GESAMTEINNAHMEN</v>
      </c>
      <c r="X23" s="58">
        <f t="shared" ref="X23:AB23" si="13">M49</f>
        <v>26000</v>
      </c>
      <c r="Y23" s="58">
        <f t="shared" si="13"/>
        <v>0</v>
      </c>
      <c r="Z23" s="58">
        <f t="shared" si="13"/>
        <v>26000</v>
      </c>
      <c r="AA23" s="58">
        <f t="shared" si="13"/>
        <v>26000</v>
      </c>
      <c r="AB23" s="58">
        <f t="shared" si="13"/>
        <v>0</v>
      </c>
      <c r="AC23" s="58">
        <f>R49</f>
        <v>0</v>
      </c>
    </row>
    <row r="24" spans="1:29" x14ac:dyDescent="0.3">
      <c r="A24" s="2"/>
      <c r="B24" s="10" t="s">
        <v>54</v>
      </c>
      <c r="C24" s="10"/>
      <c r="D24" s="36"/>
      <c r="E24" s="10"/>
      <c r="F24" s="10"/>
      <c r="G24" s="36"/>
      <c r="H24" s="30"/>
      <c r="I24" s="53"/>
      <c r="J24" s="12"/>
      <c r="K24" s="20"/>
      <c r="L24" s="18"/>
      <c r="M24" s="18"/>
      <c r="N24" s="38"/>
      <c r="O24" s="18"/>
      <c r="P24" s="18"/>
      <c r="Q24" s="38"/>
      <c r="R24" s="18"/>
      <c r="S24" s="18"/>
      <c r="T24" s="2"/>
      <c r="U24" s="2"/>
      <c r="X24" s="58"/>
      <c r="Y24" s="58"/>
      <c r="Z24" s="58"/>
      <c r="AA24" s="58"/>
      <c r="AB24" s="58"/>
      <c r="AC24" s="58"/>
    </row>
    <row r="25" spans="1:29" x14ac:dyDescent="0.3">
      <c r="A25" s="2"/>
      <c r="B25" s="10" t="s">
        <v>88</v>
      </c>
      <c r="C25" s="10"/>
      <c r="D25" s="36"/>
      <c r="E25" s="10"/>
      <c r="F25" s="10"/>
      <c r="G25" s="36"/>
      <c r="H25" s="30">
        <v>50</v>
      </c>
      <c r="I25" s="88" t="s">
        <v>90</v>
      </c>
      <c r="J25" s="12"/>
      <c r="K25" s="20"/>
      <c r="L25" s="18"/>
      <c r="M25" s="18"/>
      <c r="N25" s="38"/>
      <c r="O25" s="18"/>
      <c r="P25" s="18"/>
      <c r="Q25" s="38"/>
      <c r="R25" s="18"/>
      <c r="S25" s="18"/>
      <c r="T25" s="2"/>
      <c r="U25" s="2"/>
      <c r="X25" s="58"/>
      <c r="Y25" s="58"/>
      <c r="Z25" s="58"/>
      <c r="AA25" s="58"/>
      <c r="AB25" s="58"/>
      <c r="AC25" s="58"/>
    </row>
    <row r="26" spans="1:29" x14ac:dyDescent="0.3">
      <c r="A26" s="2"/>
      <c r="B26" s="10" t="s">
        <v>56</v>
      </c>
      <c r="C26" s="10"/>
      <c r="D26" s="36"/>
      <c r="E26" s="10"/>
      <c r="F26" s="10"/>
      <c r="G26" s="36"/>
      <c r="H26" s="30"/>
      <c r="I26" s="53"/>
      <c r="J26" s="12"/>
      <c r="K26" s="20"/>
      <c r="L26" s="18"/>
      <c r="M26" s="18"/>
      <c r="N26" s="38"/>
      <c r="O26" s="18"/>
      <c r="P26" s="18"/>
      <c r="Q26" s="38"/>
      <c r="R26" s="18"/>
      <c r="S26" s="18"/>
      <c r="T26" s="2"/>
      <c r="U26" s="2"/>
      <c r="X26" s="58"/>
      <c r="Y26" s="58"/>
      <c r="Z26" s="58"/>
      <c r="AA26" s="58"/>
      <c r="AB26" s="58"/>
      <c r="AC26" s="58"/>
    </row>
    <row r="27" spans="1:29" x14ac:dyDescent="0.3">
      <c r="A27" s="2"/>
      <c r="B27" s="10" t="s">
        <v>86</v>
      </c>
      <c r="C27" s="10"/>
      <c r="D27" s="36"/>
      <c r="E27" s="10"/>
      <c r="F27" s="10"/>
      <c r="G27" s="36"/>
      <c r="H27" s="30">
        <v>1000</v>
      </c>
      <c r="I27" s="51" t="s">
        <v>91</v>
      </c>
      <c r="J27" s="12"/>
      <c r="K27" s="20"/>
      <c r="L27" s="18"/>
      <c r="M27" s="18"/>
      <c r="N27" s="38"/>
      <c r="O27" s="18"/>
      <c r="P27" s="18"/>
      <c r="Q27" s="38"/>
      <c r="R27" s="18"/>
      <c r="S27" s="18"/>
      <c r="T27" s="2"/>
      <c r="U27" s="2"/>
      <c r="X27" s="58"/>
      <c r="Y27" s="58"/>
      <c r="Z27" s="58"/>
      <c r="AA27" s="58"/>
      <c r="AB27" s="58"/>
      <c r="AC27" s="58"/>
    </row>
    <row r="28" spans="1:29" ht="15" thickBot="1" x14ac:dyDescent="0.35">
      <c r="A28" s="2"/>
      <c r="B28" s="12"/>
      <c r="C28" s="12"/>
      <c r="D28" s="38"/>
      <c r="E28" s="12"/>
      <c r="F28" s="12"/>
      <c r="G28" s="38"/>
      <c r="H28" s="12"/>
      <c r="I28" s="12"/>
      <c r="J28" s="12"/>
      <c r="K28" s="20"/>
      <c r="L28" s="18"/>
      <c r="M28" s="18"/>
      <c r="N28" s="38"/>
      <c r="O28" s="18"/>
      <c r="P28" s="18"/>
      <c r="Q28" s="38"/>
      <c r="R28" s="18"/>
      <c r="S28" s="18"/>
      <c r="T28" s="2"/>
      <c r="U28" s="2"/>
    </row>
    <row r="29" spans="1:29" ht="15" thickBot="1" x14ac:dyDescent="0.35">
      <c r="A29" s="2"/>
      <c r="B29" s="92" t="s">
        <v>22</v>
      </c>
      <c r="C29" s="93"/>
      <c r="D29" s="93"/>
      <c r="E29" s="93"/>
      <c r="F29" s="93"/>
      <c r="G29" s="93"/>
      <c r="H29" s="94"/>
      <c r="I29" s="52"/>
      <c r="J29" s="12"/>
      <c r="K29" s="20"/>
      <c r="L29" s="18"/>
      <c r="M29" s="18"/>
      <c r="N29" s="38"/>
      <c r="O29" s="18"/>
      <c r="P29" s="18"/>
      <c r="Q29" s="38"/>
      <c r="R29" s="18"/>
      <c r="S29" s="18"/>
      <c r="T29" s="2"/>
      <c r="U29" s="2"/>
    </row>
    <row r="30" spans="1:29" x14ac:dyDescent="0.3">
      <c r="A30" s="2"/>
      <c r="B30" s="10" t="s">
        <v>21</v>
      </c>
      <c r="C30" s="10"/>
      <c r="D30" s="36"/>
      <c r="E30" s="10"/>
      <c r="F30" s="10"/>
      <c r="G30" s="36"/>
      <c r="H30" s="30"/>
      <c r="I30" s="51"/>
      <c r="J30" s="12"/>
      <c r="K30" s="20"/>
      <c r="L30" s="18"/>
      <c r="M30" s="18"/>
      <c r="N30" s="38"/>
      <c r="O30" s="18"/>
      <c r="P30" s="18"/>
      <c r="Q30" s="38"/>
      <c r="R30" s="18"/>
      <c r="S30" s="18"/>
      <c r="T30" s="2"/>
      <c r="U30" s="2"/>
    </row>
    <row r="31" spans="1:29" x14ac:dyDescent="0.3">
      <c r="A31" s="2"/>
      <c r="B31" s="10" t="s">
        <v>0</v>
      </c>
      <c r="C31" s="10"/>
      <c r="D31" s="36"/>
      <c r="E31" s="10"/>
      <c r="F31" s="10"/>
      <c r="G31" s="36"/>
      <c r="H31" s="30"/>
      <c r="I31" s="51"/>
      <c r="J31" s="12"/>
      <c r="K31" s="20"/>
      <c r="L31" s="18"/>
      <c r="M31" s="18"/>
      <c r="N31" s="38"/>
      <c r="O31" s="18"/>
      <c r="P31" s="18"/>
      <c r="Q31" s="38"/>
      <c r="R31" s="18"/>
      <c r="S31" s="18"/>
      <c r="T31" s="2"/>
      <c r="U31" s="2"/>
    </row>
    <row r="32" spans="1:29" ht="15" thickBot="1" x14ac:dyDescent="0.35">
      <c r="A32" s="2"/>
      <c r="B32" s="12"/>
      <c r="C32" s="12"/>
      <c r="D32" s="38"/>
      <c r="E32" s="12"/>
      <c r="F32" s="12"/>
      <c r="G32" s="38"/>
      <c r="H32" s="12"/>
      <c r="I32" s="12"/>
      <c r="J32" s="12"/>
      <c r="K32" s="20"/>
      <c r="L32" s="18"/>
      <c r="M32" s="18"/>
      <c r="N32" s="38"/>
      <c r="O32" s="18"/>
      <c r="P32" s="18"/>
      <c r="Q32" s="38"/>
      <c r="R32" s="18"/>
      <c r="S32" s="18"/>
      <c r="T32" s="2"/>
      <c r="U32" s="2"/>
    </row>
    <row r="33" spans="1:21" ht="15" thickBot="1" x14ac:dyDescent="0.35">
      <c r="A33" s="2"/>
      <c r="B33" s="21" t="s">
        <v>28</v>
      </c>
      <c r="C33" s="13"/>
      <c r="D33" s="39"/>
      <c r="E33" s="13"/>
      <c r="F33" s="13"/>
      <c r="G33" s="39"/>
      <c r="H33" s="44"/>
      <c r="I33" s="53"/>
      <c r="J33" s="12"/>
      <c r="K33" s="20"/>
      <c r="L33" s="18"/>
      <c r="M33" s="18"/>
      <c r="N33" s="38"/>
      <c r="O33" s="18"/>
      <c r="P33" s="18"/>
      <c r="Q33" s="38"/>
      <c r="R33" s="18"/>
      <c r="S33" s="18"/>
      <c r="T33" s="2"/>
      <c r="U33" s="2"/>
    </row>
    <row r="34" spans="1:21" ht="15" thickBot="1" x14ac:dyDescent="0.35">
      <c r="A34" s="2"/>
      <c r="B34" s="12"/>
      <c r="C34" s="12"/>
      <c r="D34" s="38"/>
      <c r="E34" s="12"/>
      <c r="F34" s="12"/>
      <c r="G34" s="38"/>
      <c r="H34" s="12"/>
      <c r="I34" s="12"/>
      <c r="J34" s="12"/>
      <c r="K34" s="20"/>
      <c r="L34" s="18"/>
      <c r="M34" s="18"/>
      <c r="N34" s="38"/>
      <c r="O34" s="18"/>
      <c r="P34" s="18"/>
      <c r="Q34" s="38"/>
      <c r="R34" s="18"/>
      <c r="S34" s="18"/>
      <c r="T34" s="2"/>
      <c r="U34" s="2"/>
    </row>
    <row r="35" spans="1:21" ht="15" thickBot="1" x14ac:dyDescent="0.35">
      <c r="A35" s="2"/>
      <c r="B35" s="21" t="s">
        <v>20</v>
      </c>
      <c r="C35" s="13"/>
      <c r="D35" s="39"/>
      <c r="E35" s="13"/>
      <c r="F35" s="13"/>
      <c r="G35" s="39"/>
      <c r="H35" s="44"/>
      <c r="I35" s="53"/>
      <c r="J35" s="12"/>
      <c r="K35" s="20"/>
      <c r="L35" s="18"/>
      <c r="M35" s="18"/>
      <c r="N35" s="38"/>
      <c r="O35" s="18"/>
      <c r="P35" s="18"/>
      <c r="Q35" s="38"/>
      <c r="R35" s="18"/>
      <c r="S35" s="18"/>
      <c r="T35" s="2"/>
      <c r="U35" s="2"/>
    </row>
    <row r="36" spans="1:21" x14ac:dyDescent="0.3">
      <c r="A36" s="2"/>
      <c r="B36" s="12"/>
      <c r="C36" s="12"/>
      <c r="D36" s="38"/>
      <c r="E36" s="12"/>
      <c r="F36" s="12"/>
      <c r="G36" s="38"/>
      <c r="H36" s="12"/>
      <c r="I36" s="12"/>
      <c r="J36" s="12"/>
      <c r="K36" s="20"/>
      <c r="L36" s="18"/>
      <c r="M36" s="18"/>
      <c r="N36" s="38"/>
      <c r="O36" s="18"/>
      <c r="P36" s="18"/>
      <c r="Q36" s="38"/>
      <c r="R36" s="18"/>
      <c r="S36" s="18"/>
      <c r="T36" s="2"/>
      <c r="U36" s="2"/>
    </row>
    <row r="37" spans="1:21" x14ac:dyDescent="0.3">
      <c r="A37" s="2"/>
      <c r="B37" s="14" t="s">
        <v>6</v>
      </c>
      <c r="C37" s="25">
        <f>SUM(C11:C35)</f>
        <v>0</v>
      </c>
      <c r="D37" s="40"/>
      <c r="E37" s="25">
        <f>SUM(E11:E35)</f>
        <v>0</v>
      </c>
      <c r="F37" s="25">
        <f>SUM(F11:F35)</f>
        <v>0</v>
      </c>
      <c r="G37" s="40"/>
      <c r="H37" s="25">
        <f>SUM(H11:H35)</f>
        <v>10480.222222222223</v>
      </c>
      <c r="I37" s="53"/>
      <c r="J37" s="12"/>
      <c r="K37" s="20"/>
      <c r="L37" s="22" t="s">
        <v>11</v>
      </c>
      <c r="M37" s="27">
        <f>SUM(M10:M12)</f>
        <v>7000</v>
      </c>
      <c r="N37" s="43"/>
      <c r="O37" s="27">
        <f>SUM(O10:O12)</f>
        <v>7000</v>
      </c>
      <c r="P37" s="27">
        <f>SUM(P10:P12)</f>
        <v>7000</v>
      </c>
      <c r="Q37" s="43"/>
      <c r="R37" s="27">
        <f>SUM(R10:R12)</f>
        <v>0</v>
      </c>
      <c r="S37" s="54"/>
      <c r="T37" s="2"/>
      <c r="U37" s="2"/>
    </row>
    <row r="38" spans="1:21" x14ac:dyDescent="0.3">
      <c r="A38" s="2"/>
      <c r="B38" s="12"/>
      <c r="C38" s="12"/>
      <c r="D38" s="38"/>
      <c r="E38" s="12"/>
      <c r="F38" s="12"/>
      <c r="G38" s="38"/>
      <c r="H38" s="12"/>
      <c r="I38" s="12"/>
      <c r="J38" s="12"/>
      <c r="K38" s="20"/>
      <c r="L38" s="18"/>
      <c r="M38" s="18"/>
      <c r="N38" s="38"/>
      <c r="O38" s="18"/>
      <c r="P38" s="18"/>
      <c r="Q38" s="38"/>
      <c r="R38" s="18"/>
      <c r="S38" s="18"/>
      <c r="T38" s="2"/>
      <c r="U38" s="2"/>
    </row>
    <row r="39" spans="1:21" ht="15" thickBot="1" x14ac:dyDescent="0.35">
      <c r="A39" s="2"/>
      <c r="B39" s="12"/>
      <c r="C39" s="12"/>
      <c r="D39" s="38"/>
      <c r="E39" s="12"/>
      <c r="F39" s="12"/>
      <c r="G39" s="38"/>
      <c r="H39" s="12"/>
      <c r="I39" s="12"/>
      <c r="J39" s="12"/>
      <c r="K39" s="20"/>
      <c r="L39" s="18"/>
      <c r="M39" s="18"/>
      <c r="N39" s="38"/>
      <c r="O39" s="18"/>
      <c r="P39" s="18"/>
      <c r="Q39" s="38"/>
      <c r="R39" s="18"/>
      <c r="S39" s="18"/>
      <c r="T39" s="2"/>
      <c r="U39" s="2"/>
    </row>
    <row r="40" spans="1:21" ht="15" thickBot="1" x14ac:dyDescent="0.35">
      <c r="A40" s="2"/>
      <c r="B40" s="92" t="s">
        <v>19</v>
      </c>
      <c r="C40" s="93"/>
      <c r="D40" s="93"/>
      <c r="E40" s="93"/>
      <c r="F40" s="93"/>
      <c r="G40" s="93"/>
      <c r="H40" s="94"/>
      <c r="I40" s="52"/>
      <c r="J40" s="12"/>
      <c r="K40" s="20"/>
      <c r="L40" s="23" t="s">
        <v>16</v>
      </c>
      <c r="M40" s="15">
        <v>15000</v>
      </c>
      <c r="N40" s="46"/>
      <c r="O40" s="15">
        <v>15000</v>
      </c>
      <c r="P40" s="15">
        <v>15000</v>
      </c>
      <c r="Q40" s="46"/>
      <c r="R40" s="44"/>
      <c r="S40" s="53"/>
      <c r="T40" s="2"/>
      <c r="U40" s="2"/>
    </row>
    <row r="41" spans="1:21" ht="15" thickBot="1" x14ac:dyDescent="0.35">
      <c r="A41" s="2"/>
      <c r="B41" s="10" t="s">
        <v>7</v>
      </c>
      <c r="C41" s="10"/>
      <c r="D41" s="36"/>
      <c r="E41" s="10"/>
      <c r="F41" s="10"/>
      <c r="G41" s="36"/>
      <c r="H41" s="30">
        <v>9</v>
      </c>
      <c r="I41" s="56" t="s">
        <v>39</v>
      </c>
      <c r="J41" s="12"/>
      <c r="K41" s="20"/>
      <c r="L41" s="16"/>
      <c r="M41" s="16"/>
      <c r="N41" s="41"/>
      <c r="O41" s="16"/>
      <c r="P41" s="16"/>
      <c r="Q41" s="41"/>
      <c r="R41" s="16"/>
      <c r="S41" s="16"/>
      <c r="T41" s="2"/>
      <c r="U41" s="2"/>
    </row>
    <row r="42" spans="1:21" ht="15" thickBot="1" x14ac:dyDescent="0.35">
      <c r="A42" s="2"/>
      <c r="B42" s="11" t="s">
        <v>9</v>
      </c>
      <c r="C42" s="11"/>
      <c r="D42" s="37"/>
      <c r="E42" s="11"/>
      <c r="F42" s="11"/>
      <c r="G42" s="37"/>
      <c r="H42" s="28"/>
      <c r="I42" s="51"/>
      <c r="J42" s="12"/>
      <c r="K42" s="20"/>
      <c r="L42" s="23" t="s">
        <v>1</v>
      </c>
      <c r="M42" s="15">
        <v>2000</v>
      </c>
      <c r="N42" s="46"/>
      <c r="O42" s="15">
        <v>2000</v>
      </c>
      <c r="P42" s="15">
        <v>2000</v>
      </c>
      <c r="Q42" s="46"/>
      <c r="R42" s="44"/>
      <c r="S42" s="53"/>
      <c r="T42" s="2"/>
      <c r="U42" s="2"/>
    </row>
    <row r="43" spans="1:21" ht="15" thickBot="1" x14ac:dyDescent="0.35">
      <c r="A43" s="2"/>
      <c r="B43" s="11" t="s">
        <v>8</v>
      </c>
      <c r="C43" s="11"/>
      <c r="D43" s="37"/>
      <c r="E43" s="11"/>
      <c r="F43" s="11"/>
      <c r="G43" s="37"/>
      <c r="H43" s="28">
        <v>2</v>
      </c>
      <c r="I43" s="56" t="s">
        <v>38</v>
      </c>
      <c r="J43" s="12"/>
      <c r="K43" s="20"/>
      <c r="L43" s="16"/>
      <c r="M43" s="16"/>
      <c r="N43" s="41"/>
      <c r="O43" s="16"/>
      <c r="P43" s="16"/>
      <c r="Q43" s="41"/>
      <c r="R43" s="16"/>
      <c r="S43" s="16"/>
      <c r="T43" s="2"/>
      <c r="U43" s="2"/>
    </row>
    <row r="44" spans="1:21" ht="15" thickBot="1" x14ac:dyDescent="0.35">
      <c r="A44" s="2"/>
      <c r="B44" s="24"/>
      <c r="C44" s="24"/>
      <c r="D44" s="41"/>
      <c r="E44" s="24"/>
      <c r="F44" s="24"/>
      <c r="G44" s="41"/>
      <c r="H44" s="24"/>
      <c r="I44" s="24"/>
      <c r="J44" s="12"/>
      <c r="K44" s="20"/>
      <c r="L44" s="23" t="s">
        <v>2</v>
      </c>
      <c r="M44" s="19">
        <v>2000</v>
      </c>
      <c r="N44" s="48"/>
      <c r="O44" s="19">
        <v>2000</v>
      </c>
      <c r="P44" s="19">
        <v>2000</v>
      </c>
      <c r="Q44" s="48"/>
      <c r="R44" s="45"/>
      <c r="S44" s="51"/>
      <c r="T44" s="2"/>
      <c r="U44" s="2"/>
    </row>
    <row r="45" spans="1:21" x14ac:dyDescent="0.3">
      <c r="A45" s="2"/>
      <c r="B45" s="12"/>
      <c r="C45" s="12"/>
      <c r="D45" s="38"/>
      <c r="E45" s="12"/>
      <c r="F45" s="12"/>
      <c r="G45" s="38"/>
      <c r="H45" s="12"/>
      <c r="I45" s="12"/>
      <c r="J45" s="12"/>
      <c r="K45" s="20"/>
      <c r="L45" s="18"/>
      <c r="M45" s="18"/>
      <c r="N45" s="38"/>
      <c r="O45" s="18"/>
      <c r="P45" s="18"/>
      <c r="Q45" s="38"/>
      <c r="R45" s="18"/>
      <c r="S45" s="18"/>
      <c r="T45" s="2"/>
      <c r="U45" s="2"/>
    </row>
    <row r="46" spans="1:21" x14ac:dyDescent="0.3">
      <c r="A46" s="2"/>
      <c r="B46" s="14" t="s">
        <v>10</v>
      </c>
      <c r="C46" s="27">
        <f>C41*C43*(C42/100)</f>
        <v>0</v>
      </c>
      <c r="D46" s="43"/>
      <c r="E46" s="27">
        <f>E41*E43*(E42/100)</f>
        <v>0</v>
      </c>
      <c r="F46" s="27">
        <f>F41*F43*(F42/100)</f>
        <v>0</v>
      </c>
      <c r="G46" s="40"/>
      <c r="H46" s="27">
        <f>H41*H43*(H42/100)</f>
        <v>0</v>
      </c>
      <c r="I46" s="54"/>
      <c r="J46" s="12"/>
      <c r="K46" s="20"/>
      <c r="L46" s="22" t="s">
        <v>13</v>
      </c>
      <c r="M46" s="28">
        <f>SUM(M40:M44)</f>
        <v>19000</v>
      </c>
      <c r="N46" s="37"/>
      <c r="O46" s="28">
        <f>SUM(O40:O44)</f>
        <v>19000</v>
      </c>
      <c r="P46" s="28">
        <f>SUM(P40:P44)</f>
        <v>19000</v>
      </c>
      <c r="Q46" s="37"/>
      <c r="R46" s="28">
        <f>SUM(R40:R44)</f>
        <v>0</v>
      </c>
      <c r="S46" s="51"/>
      <c r="T46" s="2"/>
      <c r="U46" s="2"/>
    </row>
    <row r="47" spans="1:21" x14ac:dyDescent="0.3">
      <c r="A47" s="2"/>
      <c r="B47" s="12"/>
      <c r="C47" s="12"/>
      <c r="D47" s="38"/>
      <c r="E47" s="12"/>
      <c r="F47" s="12"/>
      <c r="G47" s="38"/>
      <c r="H47" s="12"/>
      <c r="I47" s="12"/>
      <c r="J47" s="12"/>
      <c r="K47" s="20"/>
      <c r="L47" s="18"/>
      <c r="M47" s="18"/>
      <c r="N47" s="38"/>
      <c r="O47" s="18"/>
      <c r="P47" s="18"/>
      <c r="Q47" s="38"/>
      <c r="R47" s="18"/>
      <c r="S47" s="18"/>
      <c r="T47" s="2"/>
      <c r="U47" s="2"/>
    </row>
    <row r="48" spans="1:21" x14ac:dyDescent="0.3">
      <c r="A48" s="2"/>
      <c r="B48" s="12"/>
      <c r="C48" s="12"/>
      <c r="D48" s="38"/>
      <c r="E48" s="12"/>
      <c r="F48" s="12"/>
      <c r="G48" s="38"/>
      <c r="H48" s="12"/>
      <c r="I48" s="12"/>
      <c r="J48" s="12"/>
      <c r="K48" s="20"/>
      <c r="L48" s="18"/>
      <c r="M48" s="18"/>
      <c r="N48" s="38"/>
      <c r="O48" s="18"/>
      <c r="P48" s="18"/>
      <c r="Q48" s="38"/>
      <c r="R48" s="18"/>
      <c r="S48" s="18"/>
      <c r="T48" s="2"/>
      <c r="U48" s="2"/>
    </row>
    <row r="49" spans="1:29" x14ac:dyDescent="0.3">
      <c r="A49" s="2"/>
      <c r="B49" s="14" t="s">
        <v>14</v>
      </c>
      <c r="C49" s="28">
        <f>C46+C37</f>
        <v>0</v>
      </c>
      <c r="D49" s="37"/>
      <c r="E49" s="28">
        <f>E46+E37</f>
        <v>0</v>
      </c>
      <c r="F49" s="28">
        <f>F46+F37</f>
        <v>0</v>
      </c>
      <c r="G49" s="40"/>
      <c r="H49" s="28">
        <f>H46+H37</f>
        <v>10480.222222222223</v>
      </c>
      <c r="I49" s="51"/>
      <c r="J49" s="12"/>
      <c r="K49" s="20"/>
      <c r="L49" s="22" t="s">
        <v>15</v>
      </c>
      <c r="M49" s="28">
        <f>M37+M46</f>
        <v>26000</v>
      </c>
      <c r="N49" s="37"/>
      <c r="O49" s="28">
        <f>O37+O46</f>
        <v>26000</v>
      </c>
      <c r="P49" s="28">
        <f>P37+P46</f>
        <v>26000</v>
      </c>
      <c r="Q49" s="37"/>
      <c r="R49" s="28">
        <f>R37+R46</f>
        <v>0</v>
      </c>
      <c r="S49" s="51"/>
      <c r="T49" s="2"/>
      <c r="U49" s="2"/>
    </row>
    <row r="50" spans="1:29" x14ac:dyDescent="0.3">
      <c r="A50" s="2"/>
      <c r="B50" s="20"/>
      <c r="C50" s="20"/>
      <c r="D50" s="38"/>
      <c r="E50" s="20"/>
      <c r="F50" s="20"/>
      <c r="G50" s="38"/>
      <c r="H50" s="20"/>
      <c r="I50" s="20"/>
      <c r="J50" s="20"/>
      <c r="K50" s="20"/>
      <c r="L50" s="20"/>
      <c r="M50" s="20"/>
      <c r="N50" s="38"/>
      <c r="O50" s="20"/>
      <c r="P50" s="20"/>
      <c r="Q50" s="38"/>
      <c r="R50" s="20"/>
      <c r="S50" s="20"/>
      <c r="T50" s="2"/>
      <c r="U50" s="2"/>
    </row>
    <row r="51" spans="1:29" x14ac:dyDescent="0.3">
      <c r="A51" s="2"/>
      <c r="B51" s="20"/>
      <c r="C51" s="20"/>
      <c r="D51" s="38"/>
      <c r="E51" s="20"/>
      <c r="F51" s="20"/>
      <c r="G51" s="38"/>
      <c r="H51" s="20"/>
      <c r="I51" s="20"/>
      <c r="J51" s="20"/>
      <c r="K51" s="20"/>
      <c r="L51" s="20"/>
      <c r="M51" s="20"/>
      <c r="N51" s="38"/>
      <c r="O51" s="20"/>
      <c r="P51" s="20"/>
      <c r="Q51" s="38"/>
      <c r="R51" s="20"/>
      <c r="S51" s="20"/>
      <c r="T51" s="2"/>
      <c r="U51" s="2"/>
    </row>
    <row r="52" spans="1:29" x14ac:dyDescent="0.3">
      <c r="A52" s="2"/>
      <c r="B52" s="10" t="s">
        <v>41</v>
      </c>
      <c r="C52" s="10"/>
      <c r="D52" s="36"/>
      <c r="E52" s="10"/>
      <c r="F52" s="10"/>
      <c r="G52" s="36"/>
      <c r="H52" s="30">
        <v>25000</v>
      </c>
      <c r="I52" s="56" t="s">
        <v>84</v>
      </c>
      <c r="J52" s="12"/>
      <c r="K52" s="20"/>
      <c r="L52" s="16"/>
      <c r="M52" s="16"/>
      <c r="N52" s="41"/>
      <c r="O52" s="16"/>
      <c r="P52" s="16"/>
      <c r="Q52" s="41"/>
      <c r="R52" s="16"/>
      <c r="S52" s="16"/>
      <c r="T52" s="2"/>
      <c r="U52" s="2"/>
      <c r="X52" s="58"/>
      <c r="Y52" s="58"/>
      <c r="Z52" s="58"/>
      <c r="AA52" s="58"/>
      <c r="AB52" s="58"/>
      <c r="AC52" s="58"/>
    </row>
    <row r="53" spans="1:29" x14ac:dyDescent="0.3">
      <c r="A53" s="2"/>
      <c r="B53" s="20"/>
      <c r="C53" s="20"/>
      <c r="D53" s="38"/>
      <c r="E53" s="20"/>
      <c r="F53" s="20"/>
      <c r="G53" s="38"/>
      <c r="H53" s="20"/>
      <c r="I53" s="20"/>
      <c r="J53" s="20"/>
      <c r="K53" s="20"/>
      <c r="L53" s="20"/>
      <c r="M53" s="20"/>
      <c r="N53" s="38"/>
      <c r="O53" s="20"/>
      <c r="P53" s="20"/>
      <c r="Q53" s="38"/>
      <c r="R53" s="20"/>
      <c r="S53" s="20"/>
      <c r="T53" s="2"/>
      <c r="U53" s="2"/>
    </row>
    <row r="54" spans="1:29" x14ac:dyDescent="0.3">
      <c r="A54" s="2"/>
      <c r="B54" s="20"/>
      <c r="C54" s="20"/>
      <c r="D54" s="38"/>
      <c r="E54" s="20"/>
      <c r="F54" s="20"/>
      <c r="G54" s="38"/>
      <c r="H54" s="20"/>
      <c r="I54" s="20"/>
      <c r="J54" s="20"/>
      <c r="K54" s="20"/>
      <c r="L54" s="20"/>
      <c r="M54" s="20"/>
      <c r="N54" s="38"/>
      <c r="O54" s="20"/>
      <c r="P54" s="20"/>
      <c r="Q54" s="38"/>
      <c r="R54" s="20"/>
      <c r="S54" s="20"/>
      <c r="T54" s="2"/>
      <c r="U54" s="2"/>
    </row>
    <row r="55" spans="1:29" x14ac:dyDescent="0.3">
      <c r="A55" s="2"/>
      <c r="B55" s="20"/>
      <c r="C55" s="20"/>
      <c r="D55" s="38"/>
      <c r="E55" s="20"/>
      <c r="F55" s="20"/>
      <c r="G55" s="38"/>
      <c r="H55" s="20"/>
      <c r="I55" s="20"/>
      <c r="J55" s="20"/>
      <c r="K55" s="20"/>
      <c r="L55" s="20"/>
      <c r="M55" s="20"/>
      <c r="N55" s="38"/>
      <c r="O55" s="20"/>
      <c r="P55" s="20"/>
      <c r="Q55" s="38"/>
      <c r="R55" s="20"/>
      <c r="S55" s="20"/>
      <c r="T55" s="2"/>
      <c r="U55" s="2"/>
    </row>
    <row r="56" spans="1:29" x14ac:dyDescent="0.3">
      <c r="A56" s="2"/>
      <c r="B56" s="20"/>
      <c r="C56" s="20"/>
      <c r="D56" s="38"/>
      <c r="E56" s="20"/>
      <c r="F56" s="20"/>
      <c r="G56" s="38"/>
      <c r="H56" s="20"/>
      <c r="I56" s="20"/>
      <c r="J56" s="20"/>
      <c r="K56" s="20"/>
      <c r="L56" s="20"/>
      <c r="M56" s="20"/>
      <c r="N56" s="38"/>
      <c r="O56" s="20"/>
      <c r="P56" s="20"/>
      <c r="Q56" s="38"/>
      <c r="R56" s="20"/>
      <c r="S56" s="20"/>
      <c r="T56" s="2"/>
      <c r="U56" s="2"/>
    </row>
    <row r="57" spans="1:29" x14ac:dyDescent="0.3">
      <c r="A57" s="2"/>
      <c r="B57" s="20"/>
      <c r="C57" s="20"/>
      <c r="D57" s="38"/>
      <c r="E57" s="20"/>
      <c r="F57" s="20"/>
      <c r="G57" s="38"/>
      <c r="H57" s="20"/>
      <c r="I57" s="20"/>
      <c r="J57" s="20"/>
      <c r="K57" s="20"/>
      <c r="L57" s="20"/>
      <c r="M57" s="20"/>
      <c r="N57" s="38"/>
      <c r="O57" s="20"/>
      <c r="P57" s="20"/>
      <c r="Q57" s="38"/>
      <c r="R57" s="20"/>
      <c r="S57" s="20"/>
      <c r="T57" s="2"/>
      <c r="U57" s="2"/>
    </row>
    <row r="58" spans="1:29" x14ac:dyDescent="0.3">
      <c r="A58" s="2"/>
      <c r="B58" s="86" t="s">
        <v>51</v>
      </c>
      <c r="C58" s="86" t="s">
        <v>42</v>
      </c>
      <c r="D58" s="42"/>
      <c r="E58" s="86" t="s">
        <v>35</v>
      </c>
      <c r="F58" s="86" t="s">
        <v>34</v>
      </c>
      <c r="G58" s="42"/>
      <c r="H58" s="86" t="s">
        <v>33</v>
      </c>
      <c r="I58" s="86" t="s">
        <v>36</v>
      </c>
      <c r="J58" s="85"/>
      <c r="K58" s="85"/>
      <c r="L58" s="85"/>
      <c r="M58" s="85"/>
      <c r="N58" s="38"/>
      <c r="O58" s="85"/>
      <c r="P58" s="85"/>
      <c r="Q58" s="38"/>
      <c r="R58" s="85"/>
      <c r="S58" s="85"/>
      <c r="T58" s="2"/>
      <c r="U58" s="2"/>
    </row>
    <row r="59" spans="1:29" x14ac:dyDescent="0.3">
      <c r="A59" s="2"/>
      <c r="B59" s="85"/>
      <c r="C59" s="85"/>
      <c r="D59" s="38"/>
      <c r="E59" s="85"/>
      <c r="F59" s="85"/>
      <c r="G59" s="38"/>
      <c r="H59" s="85"/>
      <c r="I59" s="85"/>
      <c r="J59" s="85"/>
      <c r="K59" s="85"/>
      <c r="L59" s="85"/>
      <c r="M59" s="85"/>
      <c r="N59" s="38"/>
      <c r="O59" s="85"/>
      <c r="P59" s="85"/>
      <c r="Q59" s="38"/>
      <c r="R59" s="85"/>
      <c r="S59" s="85"/>
      <c r="T59" s="2"/>
      <c r="U59" s="2"/>
    </row>
    <row r="60" spans="1:29" x14ac:dyDescent="0.3">
      <c r="A60" s="2"/>
      <c r="B60" s="83" t="s">
        <v>29</v>
      </c>
      <c r="C60" s="83"/>
      <c r="D60" s="83"/>
      <c r="E60" s="83"/>
      <c r="F60" s="83"/>
      <c r="G60" s="37"/>
      <c r="H60" s="28"/>
      <c r="I60" s="31"/>
      <c r="J60" s="85"/>
      <c r="K60" s="85"/>
      <c r="L60" s="85"/>
      <c r="M60" s="85"/>
      <c r="N60" s="38"/>
      <c r="O60" s="85"/>
      <c r="P60" s="85"/>
      <c r="Q60" s="38"/>
      <c r="R60" s="85"/>
      <c r="S60" s="85"/>
      <c r="T60" s="2"/>
      <c r="U60" s="2"/>
    </row>
    <row r="61" spans="1:29" x14ac:dyDescent="0.3">
      <c r="A61" s="2"/>
      <c r="B61" s="84" t="s">
        <v>30</v>
      </c>
      <c r="C61" s="25" t="e">
        <f>C49/C60</f>
        <v>#DIV/0!</v>
      </c>
      <c r="D61" s="40"/>
      <c r="E61" s="25" t="e">
        <f>E49/E60</f>
        <v>#DIV/0!</v>
      </c>
      <c r="F61" s="25" t="e">
        <f>F49/F60</f>
        <v>#DIV/0!</v>
      </c>
      <c r="G61" s="40"/>
      <c r="H61" s="25"/>
      <c r="I61" s="29"/>
      <c r="J61" s="85"/>
      <c r="K61" s="85"/>
      <c r="L61" s="85"/>
      <c r="M61" s="85"/>
      <c r="N61" s="38"/>
      <c r="O61" s="85"/>
      <c r="P61" s="85"/>
      <c r="Q61" s="38"/>
      <c r="R61" s="85"/>
      <c r="S61" s="85"/>
      <c r="T61" s="2"/>
      <c r="U61" s="2"/>
    </row>
    <row r="62" spans="1:29" x14ac:dyDescent="0.3">
      <c r="A62" s="2"/>
      <c r="B62" s="20"/>
      <c r="C62" s="20"/>
      <c r="D62" s="38"/>
      <c r="E62" s="20"/>
      <c r="F62" s="20"/>
      <c r="G62" s="38"/>
      <c r="H62" s="20"/>
      <c r="I62" s="20"/>
      <c r="J62" s="20"/>
      <c r="K62" s="20"/>
      <c r="L62" s="20"/>
      <c r="M62" s="20"/>
      <c r="N62" s="38"/>
      <c r="O62" s="20"/>
      <c r="P62" s="20"/>
      <c r="Q62" s="38"/>
      <c r="R62" s="20"/>
      <c r="S62" s="20"/>
      <c r="T62" s="2"/>
      <c r="U62" s="2"/>
    </row>
    <row r="63" spans="1:2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9" x14ac:dyDescent="0.3">
      <c r="A64" s="2"/>
      <c r="B64" s="2"/>
      <c r="C64" s="2"/>
      <c r="D64" s="2"/>
      <c r="E64" s="2"/>
      <c r="F64" s="4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X67" s="58"/>
      <c r="Y67" s="58"/>
    </row>
    <row r="68" spans="1:2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X68" s="58"/>
      <c r="Y68" s="58"/>
    </row>
    <row r="69" spans="1:2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X69" s="58"/>
      <c r="Y69" s="58"/>
    </row>
    <row r="70" spans="1:2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X70" s="58"/>
      <c r="Y70" s="58"/>
    </row>
    <row r="71" spans="1:2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X71" s="58"/>
      <c r="Y71" s="58"/>
    </row>
    <row r="72" spans="1:2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X72" s="58"/>
      <c r="Y72" s="58"/>
    </row>
    <row r="73" spans="1:2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X73" s="58"/>
      <c r="Y73" s="58"/>
    </row>
    <row r="74" spans="1:2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X74" s="58"/>
      <c r="Y74" s="58"/>
    </row>
    <row r="75" spans="1:2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X76" s="58"/>
      <c r="Y76" s="58"/>
    </row>
    <row r="77" spans="1:2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X77" s="58"/>
      <c r="Y77" s="58"/>
    </row>
    <row r="78" spans="1:2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X78" s="58"/>
      <c r="Y78" s="58"/>
    </row>
    <row r="79" spans="1:2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X79" s="58"/>
      <c r="Y79" s="58"/>
    </row>
    <row r="80" spans="1:2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X80" s="58"/>
      <c r="Y80" s="58"/>
    </row>
    <row r="81" spans="1:2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X81" s="58"/>
      <c r="Y81" s="58"/>
    </row>
    <row r="82" spans="1:2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</sheetData>
  <mergeCells count="5">
    <mergeCell ref="B10:H10"/>
    <mergeCell ref="B17:H17"/>
    <mergeCell ref="B29:H29"/>
    <mergeCell ref="B40:H40"/>
    <mergeCell ref="B23:H23"/>
  </mergeCells>
  <hyperlinks>
    <hyperlink ref="I43" r:id="rId1" xr:uid="{00000000-0004-0000-0200-000000000000}"/>
    <hyperlink ref="I41" r:id="rId2" xr:uid="{00000000-0004-0000-0200-000001000000}"/>
    <hyperlink ref="I18" r:id="rId3" display="https://www.leasingmarkt.de/listing?v=2&amp;nc=1&amp;tgb=1&amp;nutz=1&amp;sort=popularity" xr:uid="{00000000-0004-0000-0200-000002000000}"/>
    <hyperlink ref="I20" r:id="rId4" display="https://www.autokosten.net/mercedes/sprinter-kombi/sprinter-kombi-316-cdi/sprinter-906-kombi-04-06-07-13_46/versicherung" xr:uid="{00000000-0004-0000-0200-000003000000}"/>
    <hyperlink ref="I21" r:id="rId5" xr:uid="{00000000-0004-0000-0200-000004000000}"/>
  </hyperlinks>
  <pageMargins left="0.7" right="0.7" top="0.78740157499999996" bottom="0.78740157499999996" header="0.3" footer="0.3"/>
  <pageSetup paperSize="9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7"/>
  <sheetViews>
    <sheetView zoomScale="50" zoomScaleNormal="50" workbookViewId="0">
      <selection activeCell="U88" sqref="U88"/>
    </sheetView>
  </sheetViews>
  <sheetFormatPr baseColWidth="10" defaultRowHeight="14.4" x14ac:dyDescent="0.3"/>
  <sheetData>
    <row r="1" spans="2:2" x14ac:dyDescent="0.3">
      <c r="B1" s="2"/>
    </row>
    <row r="2" spans="2:2" x14ac:dyDescent="0.3">
      <c r="B2" s="2"/>
    </row>
    <row r="3" spans="2:2" x14ac:dyDescent="0.3">
      <c r="B3" s="2"/>
    </row>
    <row r="4" spans="2:2" x14ac:dyDescent="0.3">
      <c r="B4" s="2"/>
    </row>
    <row r="5" spans="2:2" x14ac:dyDescent="0.3">
      <c r="B5" s="2"/>
    </row>
    <row r="6" spans="2:2" x14ac:dyDescent="0.3">
      <c r="B6" s="2"/>
    </row>
    <row r="7" spans="2:2" x14ac:dyDescent="0.3">
      <c r="B7" s="2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Handhabung</vt:lpstr>
      <vt:lpstr>Überblick</vt:lpstr>
      <vt:lpstr>Erläuterung Faktoren</vt:lpstr>
      <vt:lpstr>Berechnung</vt:lpstr>
      <vt:lpstr>Graphische Darstellung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2023-11-21T08:42:55Z</dcterms:modified>
</cp:coreProperties>
</file>